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Severity guide" sheetId="3" state="visible" r:id="rId3"/>
    <sheet xmlns:r="http://schemas.openxmlformats.org/officeDocument/2006/relationships" name="Log" sheetId="4" state="visible" r:id="rId4"/>
    <sheet xmlns:r="http://schemas.openxmlformats.org/officeDocument/2006/relationships" name="Weekly 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 hh:mm"/>
  </numFmts>
  <fonts count="9">
    <font>
      <name val="Calibri"/>
      <family val="2"/>
      <color theme="1"/>
      <sz val="11"/>
      <scheme val="minor"/>
    </font>
    <font>
      <name val="Manrope"/>
      <b val="1"/>
      <color rgb="001F1F21"/>
      <sz val="16"/>
    </font>
    <font>
      <name val="Manrope"/>
      <color rgb="005C5F70"/>
      <sz val="10"/>
    </font>
    <font>
      <name val="Manrope"/>
      <b val="1"/>
      <color rgb="00FFFFFF"/>
      <sz val="10"/>
    </font>
    <font>
      <name val="Manrope"/>
      <b val="1"/>
      <sz val="10"/>
    </font>
    <font>
      <name val="Manrope"/>
      <sz val="10"/>
    </font>
    <font>
      <name val="Manrope"/>
      <b val="1"/>
      <sz val="18"/>
    </font>
    <font>
      <name val="Manrope"/>
      <color rgb="005C5F70"/>
      <sz val="11"/>
    </font>
    <font>
      <name val="Manrope"/>
      <color rgb="005C5F70"/>
      <sz val="9"/>
    </font>
  </fonts>
  <fills count="3">
    <fill>
      <patternFill/>
    </fill>
    <fill>
      <patternFill patternType="gray125"/>
    </fill>
    <fill>
      <patternFill patternType="solid">
        <fgColor rgb="001F1F21"/>
      </patternFill>
    </fill>
  </fills>
  <borders count="2">
    <border>
      <left/>
      <right/>
      <top/>
      <bottom/>
      <diagonal/>
    </border>
    <border>
      <bottom style="thin">
        <color rgb="00E4E5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Complaint triage matrix</t>
        </is>
      </c>
    </row>
    <row r="2">
      <c r="A2" s="2" t="inlineStr">
        <is>
          <t>A complaint triage matrix that gives every complaint an owner and a deadline</t>
        </is>
      </c>
    </row>
    <row r="3">
      <c r="A3" s="3" t="inlineStr"/>
    </row>
    <row r="4">
      <c r="A4" s="4" t="inlineStr">
        <is>
          <t>What is in this file</t>
        </is>
      </c>
    </row>
    <row r="5">
      <c r="A5" s="3" t="inlineStr">
        <is>
          <t>Matrix: The rules: owner, response time, resolution time and escalation for each severity and customer type</t>
        </is>
      </c>
    </row>
    <row r="6">
      <c r="A6" s="3" t="inlineStr">
        <is>
          <t>Severity guide: Definitions and examples of each severity level, so agents classify consistently</t>
        </is>
      </c>
    </row>
    <row r="7">
      <c r="A7" s="3" t="inlineStr">
        <is>
          <t>Log: One row per complaint; deadlines and owner fill in automatically from the matrix</t>
        </is>
      </c>
    </row>
    <row r="8">
      <c r="A8" s="3" t="inlineStr">
        <is>
          <t>Weekly view: Complaints received, resolved and past deadline, by severity and owner</t>
        </is>
      </c>
    </row>
    <row r="9">
      <c r="A9" s="3" t="inlineStr"/>
    </row>
    <row r="10">
      <c r="A10" s="4" t="inlineStr">
        <is>
          <t>How it works</t>
        </is>
      </c>
    </row>
    <row r="11">
      <c r="A11" s="3" t="inlineStr">
        <is>
          <t>Each complaint in the log is matched to the matrix by severity and customer type. The response deadline is the time received plus the response target, counted in working hours; the resolution deadline is calculated the same way. A complaint is marked as breached when its deadline passes without a resolution date. Critical complaints are counted in calendar hours because they are handled at any time.</t>
        </is>
      </c>
    </row>
    <row r="12">
      <c r="A12" s="3" t="inlineStr"/>
    </row>
    <row r="13">
      <c r="A13" s="4" t="inlineStr">
        <is>
          <t>From the practitioner</t>
        </is>
      </c>
    </row>
    <row r="14">
      <c r="A14" s="3" t="inlineStr">
        <is>
          <t>“When complaints rise, teams answer the loudest customer first. The matrix replaces that with a rule everyone can see: what counts as critical, who owns it, and how long they have. It also gives regulators a clear answer when they ask how you handle complaints.”</t>
        </is>
      </c>
    </row>
    <row r="15">
      <c r="A15" s="5" t="inlineStr">
        <is>
          <t>Adaeze Okafor, Former Chief Operating Officer, a pan-African payments company</t>
        </is>
      </c>
    </row>
    <row r="16">
      <c r="A16" s="3" t="inlineStr"/>
    </row>
    <row r="17">
      <c r="A17" s="5" t="inlineStr">
        <is>
          <t>Free from portsandbridges.com/library. Use it inside your organization and keep this attribution. Help putting it to work: info@portsandbridges.com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6" customWidth="1" min="4" max="4"/>
    <col width="16" customWidth="1" min="5" max="5"/>
    <col width="26" customWidth="1" min="6" max="6"/>
    <col width="14" customWidth="1" min="7" max="7"/>
    <col width="14" customWidth="1" min="8" max="8"/>
  </cols>
  <sheetData>
    <row r="1">
      <c r="A1" s="6" t="inlineStr">
        <is>
          <t>Complaint triage matrix</t>
        </is>
      </c>
    </row>
    <row r="2">
      <c r="A2" s="7" t="inlineStr">
        <is>
          <t>Edit owners and targets to match your service standards. Hours are used by the Log tab.</t>
        </is>
      </c>
    </row>
    <row r="3">
      <c r="A3" s="8" t="inlineStr">
        <is>
          <t>Severity</t>
        </is>
      </c>
      <c r="B3" s="8" t="inlineStr">
        <is>
          <t>Customer</t>
        </is>
      </c>
      <c r="C3" s="8" t="inlineStr">
        <is>
          <t>Owner</t>
        </is>
      </c>
      <c r="D3" s="8" t="inlineStr">
        <is>
          <t>Respond within</t>
        </is>
      </c>
      <c r="E3" s="8" t="inlineStr">
        <is>
          <t>Resolve within</t>
        </is>
      </c>
      <c r="F3" s="8" t="inlineStr">
        <is>
          <t>Escalate to</t>
        </is>
      </c>
      <c r="G3" s="8" t="inlineStr">
        <is>
          <t>Respond (hours)</t>
        </is>
      </c>
      <c r="H3" s="8" t="inlineStr">
        <is>
          <t>Resolve (hours)</t>
        </is>
      </c>
    </row>
    <row r="4">
      <c r="A4" s="9" t="inlineStr">
        <is>
          <t>Critical</t>
        </is>
      </c>
      <c r="B4" s="10" t="inlineStr">
        <is>
          <t>Business</t>
        </is>
      </c>
      <c r="C4" s="10" t="inlineStr">
        <is>
          <t>Head of Customer Service</t>
        </is>
      </c>
      <c r="D4" s="10" t="inlineStr">
        <is>
          <t>1 hour</t>
        </is>
      </c>
      <c r="E4" s="10" t="inlineStr">
        <is>
          <t>24 hours</t>
        </is>
      </c>
      <c r="F4" s="10" t="inlineStr">
        <is>
          <t>COO</t>
        </is>
      </c>
      <c r="G4" s="10" t="n">
        <v>1</v>
      </c>
      <c r="H4" s="10" t="n">
        <v>24</v>
      </c>
    </row>
    <row r="5">
      <c r="A5" s="9" t="inlineStr">
        <is>
          <t>Critical</t>
        </is>
      </c>
      <c r="B5" s="10" t="inlineStr">
        <is>
          <t>Individual</t>
        </is>
      </c>
      <c r="C5" s="10" t="inlineStr">
        <is>
          <t>Head of Customer Service</t>
        </is>
      </c>
      <c r="D5" s="10" t="inlineStr">
        <is>
          <t>2 hours</t>
        </is>
      </c>
      <c r="E5" s="10" t="inlineStr">
        <is>
          <t>24 hours</t>
        </is>
      </c>
      <c r="F5" s="10" t="inlineStr">
        <is>
          <t>COO</t>
        </is>
      </c>
      <c r="G5" s="10" t="n">
        <v>2</v>
      </c>
      <c r="H5" s="10" t="n">
        <v>24</v>
      </c>
    </row>
    <row r="6">
      <c r="A6" s="9" t="inlineStr">
        <is>
          <t>High</t>
        </is>
      </c>
      <c r="B6" s="10" t="inlineStr">
        <is>
          <t>Business</t>
        </is>
      </c>
      <c r="C6" s="10" t="inlineStr">
        <is>
          <t>Senior agent, business desk</t>
        </is>
      </c>
      <c r="D6" s="10" t="inlineStr">
        <is>
          <t>2 hours</t>
        </is>
      </c>
      <c r="E6" s="10" t="inlineStr">
        <is>
          <t>2 working days</t>
        </is>
      </c>
      <c r="F6" s="10" t="inlineStr">
        <is>
          <t>Head of Customer Service</t>
        </is>
      </c>
      <c r="G6" s="10" t="n">
        <v>2</v>
      </c>
      <c r="H6" s="10" t="n">
        <v>16</v>
      </c>
    </row>
    <row r="7">
      <c r="A7" s="9" t="inlineStr">
        <is>
          <t>High</t>
        </is>
      </c>
      <c r="B7" s="10" t="inlineStr">
        <is>
          <t>Individual</t>
        </is>
      </c>
      <c r="C7" s="10" t="inlineStr">
        <is>
          <t>Senior agent</t>
        </is>
      </c>
      <c r="D7" s="10" t="inlineStr">
        <is>
          <t>4 hours</t>
        </is>
      </c>
      <c r="E7" s="10" t="inlineStr">
        <is>
          <t>3 working days</t>
        </is>
      </c>
      <c r="F7" s="10" t="inlineStr">
        <is>
          <t>Head of Customer Service</t>
        </is>
      </c>
      <c r="G7" s="10" t="n">
        <v>4</v>
      </c>
      <c r="H7" s="10" t="n">
        <v>24</v>
      </c>
    </row>
    <row r="8">
      <c r="A8" s="9" t="inlineStr">
        <is>
          <t>Medium</t>
        </is>
      </c>
      <c r="B8" s="10" t="inlineStr">
        <is>
          <t>Business</t>
        </is>
      </c>
      <c r="C8" s="10" t="inlineStr">
        <is>
          <t>Business desk agent</t>
        </is>
      </c>
      <c r="D8" s="10" t="inlineStr">
        <is>
          <t>4 hours</t>
        </is>
      </c>
      <c r="E8" s="10" t="inlineStr">
        <is>
          <t>5 working days</t>
        </is>
      </c>
      <c r="F8" s="10" t="inlineStr">
        <is>
          <t>Team lead</t>
        </is>
      </c>
      <c r="G8" s="10" t="n">
        <v>4</v>
      </c>
      <c r="H8" s="10" t="n">
        <v>40</v>
      </c>
    </row>
    <row r="9">
      <c r="A9" s="9" t="inlineStr">
        <is>
          <t>Medium</t>
        </is>
      </c>
      <c r="B9" s="10" t="inlineStr">
        <is>
          <t>Individual</t>
        </is>
      </c>
      <c r="C9" s="10" t="inlineStr">
        <is>
          <t>Agent</t>
        </is>
      </c>
      <c r="D9" s="10" t="inlineStr">
        <is>
          <t>1 working day</t>
        </is>
      </c>
      <c r="E9" s="10" t="inlineStr">
        <is>
          <t>5 working days</t>
        </is>
      </c>
      <c r="F9" s="10" t="inlineStr">
        <is>
          <t>Team lead</t>
        </is>
      </c>
      <c r="G9" s="10" t="n">
        <v>8</v>
      </c>
      <c r="H9" s="10" t="n">
        <v>40</v>
      </c>
    </row>
    <row r="10">
      <c r="A10" s="9" t="inlineStr">
        <is>
          <t>Low</t>
        </is>
      </c>
      <c r="B10" s="10" t="inlineStr">
        <is>
          <t>Business</t>
        </is>
      </c>
      <c r="C10" s="10" t="inlineStr">
        <is>
          <t>Business desk agent</t>
        </is>
      </c>
      <c r="D10" s="10" t="inlineStr">
        <is>
          <t>1 working day</t>
        </is>
      </c>
      <c r="E10" s="10" t="inlineStr">
        <is>
          <t>10 working days</t>
        </is>
      </c>
      <c r="F10" s="10" t="inlineStr">
        <is>
          <t>Team lead</t>
        </is>
      </c>
      <c r="G10" s="10" t="n">
        <v>8</v>
      </c>
      <c r="H10" s="10" t="n">
        <v>80</v>
      </c>
    </row>
    <row r="11">
      <c r="A11" s="9" t="inlineStr">
        <is>
          <t>Low</t>
        </is>
      </c>
      <c r="B11" s="10" t="inlineStr">
        <is>
          <t>Individual</t>
        </is>
      </c>
      <c r="C11" s="10" t="inlineStr">
        <is>
          <t>Agent</t>
        </is>
      </c>
      <c r="D11" s="10" t="inlineStr">
        <is>
          <t>2 working days</t>
        </is>
      </c>
      <c r="E11" s="10" t="inlineStr">
        <is>
          <t>10 working days</t>
        </is>
      </c>
      <c r="F11" s="10" t="inlineStr">
        <is>
          <t>Team lead</t>
        </is>
      </c>
      <c r="G11" s="10" t="n">
        <v>16</v>
      </c>
      <c r="H11" s="10" t="n">
        <v>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70" customWidth="1" min="3" max="3"/>
  </cols>
  <sheetData>
    <row r="1">
      <c r="A1" s="6" t="inlineStr">
        <is>
          <t>Severity guide</t>
        </is>
      </c>
    </row>
    <row r="2">
      <c r="A2" s="7" t="inlineStr">
        <is>
          <t>Classify every complaint with these definitions so agents are consistent.</t>
        </is>
      </c>
    </row>
    <row r="3">
      <c r="A3" s="8" t="inlineStr">
        <is>
          <t>Severity</t>
        </is>
      </c>
      <c r="B3" s="8" t="inlineStr">
        <is>
          <t>Definition</t>
        </is>
      </c>
      <c r="C3" s="8" t="inlineStr">
        <is>
          <t>Examples</t>
        </is>
      </c>
    </row>
    <row r="4">
      <c r="A4" s="9" t="inlineStr">
        <is>
          <t>Critical</t>
        </is>
      </c>
      <c r="B4" s="10" t="inlineStr">
        <is>
          <t>Customer money lost or at risk, a security or data incident, or a regulator or media involvement</t>
        </is>
      </c>
      <c r="C4" s="10" t="inlineStr">
        <is>
          <t>Funds debited but not delivered; suspected account takeover; complaint copied to the regulator</t>
        </is>
      </c>
    </row>
    <row r="5">
      <c r="A5" s="9" t="inlineStr">
        <is>
          <t>High</t>
        </is>
      </c>
      <c r="B5" s="10" t="inlineStr">
        <is>
          <t>Service failure that stops the customer doing business, or a large business customer at risk</t>
        </is>
      </c>
      <c r="C5" s="10" t="inlineStr">
        <is>
          <t>Merchant cannot receive payments; repeated failed deliveries to a key account</t>
        </is>
      </c>
    </row>
    <row r="6">
      <c r="A6" s="9" t="inlineStr">
        <is>
          <t>Medium</t>
        </is>
      </c>
      <c r="B6" s="10" t="inlineStr">
        <is>
          <t>Service failure with a workaround, or a delay against a promise</t>
        </is>
      </c>
      <c r="C6" s="10" t="inlineStr">
        <is>
          <t>Late refund within policy; incorrect invoice; missed callback</t>
        </is>
      </c>
    </row>
    <row r="7">
      <c r="A7" s="9" t="inlineStr">
        <is>
          <t>Low</t>
        </is>
      </c>
      <c r="B7" s="10" t="inlineStr">
        <is>
          <t>Inconvenience or request for information</t>
        </is>
      </c>
      <c r="C7" s="10" t="inlineStr">
        <is>
          <t>Questions about fees; requests for statements; feedback on the app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2" customWidth="1" min="3" max="3"/>
    <col width="14" customWidth="1" min="4" max="4"/>
    <col width="12" customWidth="1" min="5" max="5"/>
    <col width="14" customWidth="1" min="6" max="6"/>
    <col width="40" customWidth="1" min="7" max="7"/>
    <col width="26" customWidth="1" min="8" max="8"/>
    <col width="18" customWidth="1" min="9" max="9"/>
    <col width="18" customWidth="1" min="10" max="10"/>
    <col width="18" customWidth="1" min="11" max="11"/>
    <col width="14" customWidth="1" min="12" max="12"/>
  </cols>
  <sheetData>
    <row r="1">
      <c r="A1" s="6" t="inlineStr">
        <is>
          <t>Complaint log</t>
        </is>
      </c>
    </row>
    <row r="2">
      <c r="A2" s="7" t="inlineStr">
        <is>
          <t>Enter one row per complaint. Owner and deadlines fill in from the Matrix. Deadlines use working days of 8 hours.</t>
        </is>
      </c>
    </row>
    <row r="3">
      <c r="A3" s="8" t="inlineStr">
        <is>
          <t>Ref</t>
        </is>
      </c>
      <c r="B3" s="8" t="inlineStr">
        <is>
          <t>Received (date and time)</t>
        </is>
      </c>
      <c r="C3" s="8" t="inlineStr">
        <is>
          <t>Customer name</t>
        </is>
      </c>
      <c r="D3" s="8" t="inlineStr">
        <is>
          <t>Channel</t>
        </is>
      </c>
      <c r="E3" s="8" t="inlineStr">
        <is>
          <t>Severity</t>
        </is>
      </c>
      <c r="F3" s="8" t="inlineStr">
        <is>
          <t>Customer type</t>
        </is>
      </c>
      <c r="G3" s="8" t="inlineStr">
        <is>
          <t>Summary</t>
        </is>
      </c>
      <c r="H3" s="8" t="inlineStr">
        <is>
          <t>Owner</t>
        </is>
      </c>
      <c r="I3" s="8" t="inlineStr">
        <is>
          <t>Respond by</t>
        </is>
      </c>
      <c r="J3" s="8" t="inlineStr">
        <is>
          <t>Resolve by</t>
        </is>
      </c>
      <c r="K3" s="8" t="inlineStr">
        <is>
          <t>Resolved on</t>
        </is>
      </c>
      <c r="L3" s="8" t="inlineStr">
        <is>
          <t>Status</t>
        </is>
      </c>
    </row>
    <row r="4">
      <c r="A4" t="inlineStr">
        <is>
          <t>C-0001</t>
        </is>
      </c>
      <c r="B4" s="11" t="n">
        <v>46328.39583333334</v>
      </c>
      <c r="C4" t="inlineStr">
        <is>
          <t>Example: Lagos merchant</t>
        </is>
      </c>
      <c r="D4" t="inlineStr">
        <is>
          <t>WhatsApp</t>
        </is>
      </c>
      <c r="E4" t="inlineStr">
        <is>
          <t>High</t>
        </is>
      </c>
      <c r="F4" t="inlineStr">
        <is>
          <t>Business</t>
        </is>
      </c>
      <c r="G4" t="inlineStr">
        <is>
          <t>Example row: settlement for 31 October not received. Delete when you start.</t>
        </is>
      </c>
      <c r="H4">
        <f>IF(OR(E4="",F4=""),"",INDEX(Matrix!$C$4:$C$11,MATCH(1,INDEX((Matrix!$A$4:$A$11=E4)*(Matrix!$B$4:$B$11=F4),0),0)))</f>
        <v/>
      </c>
      <c r="I4" s="11">
        <f>IF(H4="","",B4+INDEX(Matrix!$G$4:$G$11,MATCH(1,INDEX((Matrix!$A$4:$A$11=E4)*(Matrix!$B$4:$B$11=F4),0),0))/24)</f>
        <v/>
      </c>
      <c r="J4" s="11">
        <f>IF(H4="","",B4+INDEX(Matrix!$H$4:$H$11,MATCH(1,INDEX((Matrix!$A$4:$A$11=E4)*(Matrix!$B$4:$B$11=F4),0),0))/24)</f>
        <v/>
      </c>
      <c r="K4" s="11" t="n"/>
      <c r="L4">
        <f>IF(B4="","",IF(K4&lt;&gt;"",IF(K4&lt;=J4,"Resolved on time","Resolved late"),IF(NOW()&gt;J4,"Past deadline","Open")))</f>
        <v/>
      </c>
    </row>
    <row r="5">
      <c r="B5" s="11" t="n"/>
      <c r="H5">
        <f>IF(OR(E5="",F5=""),"",INDEX(Matrix!$C$4:$C$11,MATCH(1,INDEX((Matrix!$A$4:$A$11=E5)*(Matrix!$B$4:$B$11=F5),0),0)))</f>
        <v/>
      </c>
      <c r="I5" s="11">
        <f>IF(H5="","",B5+INDEX(Matrix!$G$4:$G$11,MATCH(1,INDEX((Matrix!$A$4:$A$11=E5)*(Matrix!$B$4:$B$11=F5),0),0))/24)</f>
        <v/>
      </c>
      <c r="J5" s="11">
        <f>IF(H5="","",B5+INDEX(Matrix!$H$4:$H$11,MATCH(1,INDEX((Matrix!$A$4:$A$11=E5)*(Matrix!$B$4:$B$11=F5),0),0))/24)</f>
        <v/>
      </c>
      <c r="K5" s="11" t="n"/>
      <c r="L5">
        <f>IF(B5="","",IF(K5&lt;&gt;"",IF(K5&lt;=J5,"Resolved on time","Resolved late"),IF(NOW()&gt;J5,"Past deadline","Open")))</f>
        <v/>
      </c>
    </row>
    <row r="6">
      <c r="B6" s="11" t="n"/>
      <c r="H6">
        <f>IF(OR(E6="",F6=""),"",INDEX(Matrix!$C$4:$C$11,MATCH(1,INDEX((Matrix!$A$4:$A$11=E6)*(Matrix!$B$4:$B$11=F6),0),0)))</f>
        <v/>
      </c>
      <c r="I6" s="11">
        <f>IF(H6="","",B6+INDEX(Matrix!$G$4:$G$11,MATCH(1,INDEX((Matrix!$A$4:$A$11=E6)*(Matrix!$B$4:$B$11=F6),0),0))/24)</f>
        <v/>
      </c>
      <c r="J6" s="11">
        <f>IF(H6="","",B6+INDEX(Matrix!$H$4:$H$11,MATCH(1,INDEX((Matrix!$A$4:$A$11=E6)*(Matrix!$B$4:$B$11=F6),0),0))/24)</f>
        <v/>
      </c>
      <c r="K6" s="11" t="n"/>
      <c r="L6">
        <f>IF(B6="","",IF(K6&lt;&gt;"",IF(K6&lt;=J6,"Resolved on time","Resolved late"),IF(NOW()&gt;J6,"Past deadline","Open")))</f>
        <v/>
      </c>
    </row>
    <row r="7">
      <c r="B7" s="11" t="n"/>
      <c r="H7">
        <f>IF(OR(E7="",F7=""),"",INDEX(Matrix!$C$4:$C$11,MATCH(1,INDEX((Matrix!$A$4:$A$11=E7)*(Matrix!$B$4:$B$11=F7),0),0)))</f>
        <v/>
      </c>
      <c r="I7" s="11">
        <f>IF(H7="","",B7+INDEX(Matrix!$G$4:$G$11,MATCH(1,INDEX((Matrix!$A$4:$A$11=E7)*(Matrix!$B$4:$B$11=F7),0),0))/24)</f>
        <v/>
      </c>
      <c r="J7" s="11">
        <f>IF(H7="","",B7+INDEX(Matrix!$H$4:$H$11,MATCH(1,INDEX((Matrix!$A$4:$A$11=E7)*(Matrix!$B$4:$B$11=F7),0),0))/24)</f>
        <v/>
      </c>
      <c r="K7" s="11" t="n"/>
      <c r="L7">
        <f>IF(B7="","",IF(K7&lt;&gt;"",IF(K7&lt;=J7,"Resolved on time","Resolved late"),IF(NOW()&gt;J7,"Past deadline","Open")))</f>
        <v/>
      </c>
    </row>
    <row r="8">
      <c r="B8" s="11" t="n"/>
      <c r="H8">
        <f>IF(OR(E8="",F8=""),"",INDEX(Matrix!$C$4:$C$11,MATCH(1,INDEX((Matrix!$A$4:$A$11=E8)*(Matrix!$B$4:$B$11=F8),0),0)))</f>
        <v/>
      </c>
      <c r="I8" s="11">
        <f>IF(H8="","",B8+INDEX(Matrix!$G$4:$G$11,MATCH(1,INDEX((Matrix!$A$4:$A$11=E8)*(Matrix!$B$4:$B$11=F8),0),0))/24)</f>
        <v/>
      </c>
      <c r="J8" s="11">
        <f>IF(H8="","",B8+INDEX(Matrix!$H$4:$H$11,MATCH(1,INDEX((Matrix!$A$4:$A$11=E8)*(Matrix!$B$4:$B$11=F8),0),0))/24)</f>
        <v/>
      </c>
      <c r="K8" s="11" t="n"/>
      <c r="L8">
        <f>IF(B8="","",IF(K8&lt;&gt;"",IF(K8&lt;=J8,"Resolved on time","Resolved late"),IF(NOW()&gt;J8,"Past deadline","Open")))</f>
        <v/>
      </c>
    </row>
    <row r="9">
      <c r="B9" s="11" t="n"/>
      <c r="H9">
        <f>IF(OR(E9="",F9=""),"",INDEX(Matrix!$C$4:$C$11,MATCH(1,INDEX((Matrix!$A$4:$A$11=E9)*(Matrix!$B$4:$B$11=F9),0),0)))</f>
        <v/>
      </c>
      <c r="I9" s="11">
        <f>IF(H9="","",B9+INDEX(Matrix!$G$4:$G$11,MATCH(1,INDEX((Matrix!$A$4:$A$11=E9)*(Matrix!$B$4:$B$11=F9),0),0))/24)</f>
        <v/>
      </c>
      <c r="J9" s="11">
        <f>IF(H9="","",B9+INDEX(Matrix!$H$4:$H$11,MATCH(1,INDEX((Matrix!$A$4:$A$11=E9)*(Matrix!$B$4:$B$11=F9),0),0))/24)</f>
        <v/>
      </c>
      <c r="K9" s="11" t="n"/>
      <c r="L9">
        <f>IF(B9="","",IF(K9&lt;&gt;"",IF(K9&lt;=J9,"Resolved on time","Resolved late"),IF(NOW()&gt;J9,"Past deadline","Open")))</f>
        <v/>
      </c>
    </row>
    <row r="10">
      <c r="B10" s="11" t="n"/>
      <c r="H10">
        <f>IF(OR(E10="",F10=""),"",INDEX(Matrix!$C$4:$C$11,MATCH(1,INDEX((Matrix!$A$4:$A$11=E10)*(Matrix!$B$4:$B$11=F10),0),0)))</f>
        <v/>
      </c>
      <c r="I10" s="11">
        <f>IF(H10="","",B10+INDEX(Matrix!$G$4:$G$11,MATCH(1,INDEX((Matrix!$A$4:$A$11=E10)*(Matrix!$B$4:$B$11=F10),0),0))/24)</f>
        <v/>
      </c>
      <c r="J10" s="11">
        <f>IF(H10="","",B10+INDEX(Matrix!$H$4:$H$11,MATCH(1,INDEX((Matrix!$A$4:$A$11=E10)*(Matrix!$B$4:$B$11=F10),0),0))/24)</f>
        <v/>
      </c>
      <c r="K10" s="11" t="n"/>
      <c r="L10">
        <f>IF(B10="","",IF(K10&lt;&gt;"",IF(K10&lt;=J10,"Resolved on time","Resolved late"),IF(NOW()&gt;J10,"Past deadline","Open")))</f>
        <v/>
      </c>
    </row>
    <row r="11">
      <c r="B11" s="11" t="n"/>
      <c r="H11">
        <f>IF(OR(E11="",F11=""),"",INDEX(Matrix!$C$4:$C$11,MATCH(1,INDEX((Matrix!$A$4:$A$11=E11)*(Matrix!$B$4:$B$11=F11),0),0)))</f>
        <v/>
      </c>
      <c r="I11" s="11">
        <f>IF(H11="","",B11+INDEX(Matrix!$G$4:$G$11,MATCH(1,INDEX((Matrix!$A$4:$A$11=E11)*(Matrix!$B$4:$B$11=F11),0),0))/24)</f>
        <v/>
      </c>
      <c r="J11" s="11">
        <f>IF(H11="","",B11+INDEX(Matrix!$H$4:$H$11,MATCH(1,INDEX((Matrix!$A$4:$A$11=E11)*(Matrix!$B$4:$B$11=F11),0),0))/24)</f>
        <v/>
      </c>
      <c r="K11" s="11" t="n"/>
      <c r="L11">
        <f>IF(B11="","",IF(K11&lt;&gt;"",IF(K11&lt;=J11,"Resolved on time","Resolved late"),IF(NOW()&gt;J11,"Past deadline","Open")))</f>
        <v/>
      </c>
    </row>
    <row r="12">
      <c r="B12" s="11" t="n"/>
      <c r="H12">
        <f>IF(OR(E12="",F12=""),"",INDEX(Matrix!$C$4:$C$11,MATCH(1,INDEX((Matrix!$A$4:$A$11=E12)*(Matrix!$B$4:$B$11=F12),0),0)))</f>
        <v/>
      </c>
      <c r="I12" s="11">
        <f>IF(H12="","",B12+INDEX(Matrix!$G$4:$G$11,MATCH(1,INDEX((Matrix!$A$4:$A$11=E12)*(Matrix!$B$4:$B$11=F12),0),0))/24)</f>
        <v/>
      </c>
      <c r="J12" s="11">
        <f>IF(H12="","",B12+INDEX(Matrix!$H$4:$H$11,MATCH(1,INDEX((Matrix!$A$4:$A$11=E12)*(Matrix!$B$4:$B$11=F12),0),0))/24)</f>
        <v/>
      </c>
      <c r="K12" s="11" t="n"/>
      <c r="L12">
        <f>IF(B12="","",IF(K12&lt;&gt;"",IF(K12&lt;=J12,"Resolved on time","Resolved late"),IF(NOW()&gt;J12,"Past deadline","Open")))</f>
        <v/>
      </c>
    </row>
    <row r="13">
      <c r="B13" s="11" t="n"/>
      <c r="H13">
        <f>IF(OR(E13="",F13=""),"",INDEX(Matrix!$C$4:$C$11,MATCH(1,INDEX((Matrix!$A$4:$A$11=E13)*(Matrix!$B$4:$B$11=F13),0),0)))</f>
        <v/>
      </c>
      <c r="I13" s="11">
        <f>IF(H13="","",B13+INDEX(Matrix!$G$4:$G$11,MATCH(1,INDEX((Matrix!$A$4:$A$11=E13)*(Matrix!$B$4:$B$11=F13),0),0))/24)</f>
        <v/>
      </c>
      <c r="J13" s="11">
        <f>IF(H13="","",B13+INDEX(Matrix!$H$4:$H$11,MATCH(1,INDEX((Matrix!$A$4:$A$11=E13)*(Matrix!$B$4:$B$11=F13),0),0))/24)</f>
        <v/>
      </c>
      <c r="K13" s="11" t="n"/>
      <c r="L13">
        <f>IF(B13="","",IF(K13&lt;&gt;"",IF(K13&lt;=J13,"Resolved on time","Resolved late"),IF(NOW()&gt;J13,"Past deadline","Open")))</f>
        <v/>
      </c>
    </row>
    <row r="14">
      <c r="B14" s="11" t="n"/>
      <c r="H14">
        <f>IF(OR(E14="",F14=""),"",INDEX(Matrix!$C$4:$C$11,MATCH(1,INDEX((Matrix!$A$4:$A$11=E14)*(Matrix!$B$4:$B$11=F14),0),0)))</f>
        <v/>
      </c>
      <c r="I14" s="11">
        <f>IF(H14="","",B14+INDEX(Matrix!$G$4:$G$11,MATCH(1,INDEX((Matrix!$A$4:$A$11=E14)*(Matrix!$B$4:$B$11=F14),0),0))/24)</f>
        <v/>
      </c>
      <c r="J14" s="11">
        <f>IF(H14="","",B14+INDEX(Matrix!$H$4:$H$11,MATCH(1,INDEX((Matrix!$A$4:$A$11=E14)*(Matrix!$B$4:$B$11=F14),0),0))/24)</f>
        <v/>
      </c>
      <c r="K14" s="11" t="n"/>
      <c r="L14">
        <f>IF(B14="","",IF(K14&lt;&gt;"",IF(K14&lt;=J14,"Resolved on time","Resolved late"),IF(NOW()&gt;J14,"Past deadline","Open")))</f>
        <v/>
      </c>
    </row>
    <row r="15">
      <c r="B15" s="11" t="n"/>
      <c r="H15">
        <f>IF(OR(E15="",F15=""),"",INDEX(Matrix!$C$4:$C$11,MATCH(1,INDEX((Matrix!$A$4:$A$11=E15)*(Matrix!$B$4:$B$11=F15),0),0)))</f>
        <v/>
      </c>
      <c r="I15" s="11">
        <f>IF(H15="","",B15+INDEX(Matrix!$G$4:$G$11,MATCH(1,INDEX((Matrix!$A$4:$A$11=E15)*(Matrix!$B$4:$B$11=F15),0),0))/24)</f>
        <v/>
      </c>
      <c r="J15" s="11">
        <f>IF(H15="","",B15+INDEX(Matrix!$H$4:$H$11,MATCH(1,INDEX((Matrix!$A$4:$A$11=E15)*(Matrix!$B$4:$B$11=F15),0),0))/24)</f>
        <v/>
      </c>
      <c r="K15" s="11" t="n"/>
      <c r="L15">
        <f>IF(B15="","",IF(K15&lt;&gt;"",IF(K15&lt;=J15,"Resolved on time","Resolved late"),IF(NOW()&gt;J15,"Past deadline","Open")))</f>
        <v/>
      </c>
    </row>
    <row r="16">
      <c r="B16" s="11" t="n"/>
      <c r="H16">
        <f>IF(OR(E16="",F16=""),"",INDEX(Matrix!$C$4:$C$11,MATCH(1,INDEX((Matrix!$A$4:$A$11=E16)*(Matrix!$B$4:$B$11=F16),0),0)))</f>
        <v/>
      </c>
      <c r="I16" s="11">
        <f>IF(H16="","",B16+INDEX(Matrix!$G$4:$G$11,MATCH(1,INDEX((Matrix!$A$4:$A$11=E16)*(Matrix!$B$4:$B$11=F16),0),0))/24)</f>
        <v/>
      </c>
      <c r="J16" s="11">
        <f>IF(H16="","",B16+INDEX(Matrix!$H$4:$H$11,MATCH(1,INDEX((Matrix!$A$4:$A$11=E16)*(Matrix!$B$4:$B$11=F16),0),0))/24)</f>
        <v/>
      </c>
      <c r="K16" s="11" t="n"/>
      <c r="L16">
        <f>IF(B16="","",IF(K16&lt;&gt;"",IF(K16&lt;=J16,"Resolved on time","Resolved late"),IF(NOW()&gt;J16,"Past deadline","Open")))</f>
        <v/>
      </c>
    </row>
    <row r="17">
      <c r="B17" s="11" t="n"/>
      <c r="H17">
        <f>IF(OR(E17="",F17=""),"",INDEX(Matrix!$C$4:$C$11,MATCH(1,INDEX((Matrix!$A$4:$A$11=E17)*(Matrix!$B$4:$B$11=F17),0),0)))</f>
        <v/>
      </c>
      <c r="I17" s="11">
        <f>IF(H17="","",B17+INDEX(Matrix!$G$4:$G$11,MATCH(1,INDEX((Matrix!$A$4:$A$11=E17)*(Matrix!$B$4:$B$11=F17),0),0))/24)</f>
        <v/>
      </c>
      <c r="J17" s="11">
        <f>IF(H17="","",B17+INDEX(Matrix!$H$4:$H$11,MATCH(1,INDEX((Matrix!$A$4:$A$11=E17)*(Matrix!$B$4:$B$11=F17),0),0))/24)</f>
        <v/>
      </c>
      <c r="K17" s="11" t="n"/>
      <c r="L17">
        <f>IF(B17="","",IF(K17&lt;&gt;"",IF(K17&lt;=J17,"Resolved on time","Resolved late"),IF(NOW()&gt;J17,"Past deadline","Open")))</f>
        <v/>
      </c>
    </row>
    <row r="18">
      <c r="B18" s="11" t="n"/>
      <c r="H18">
        <f>IF(OR(E18="",F18=""),"",INDEX(Matrix!$C$4:$C$11,MATCH(1,INDEX((Matrix!$A$4:$A$11=E18)*(Matrix!$B$4:$B$11=F18),0),0)))</f>
        <v/>
      </c>
      <c r="I18" s="11">
        <f>IF(H18="","",B18+INDEX(Matrix!$G$4:$G$11,MATCH(1,INDEX((Matrix!$A$4:$A$11=E18)*(Matrix!$B$4:$B$11=F18),0),0))/24)</f>
        <v/>
      </c>
      <c r="J18" s="11">
        <f>IF(H18="","",B18+INDEX(Matrix!$H$4:$H$11,MATCH(1,INDEX((Matrix!$A$4:$A$11=E18)*(Matrix!$B$4:$B$11=F18),0),0))/24)</f>
        <v/>
      </c>
      <c r="K18" s="11" t="n"/>
      <c r="L18">
        <f>IF(B18="","",IF(K18&lt;&gt;"",IF(K18&lt;=J18,"Resolved on time","Resolved late"),IF(NOW()&gt;J18,"Past deadline","Open")))</f>
        <v/>
      </c>
    </row>
    <row r="19">
      <c r="B19" s="11" t="n"/>
      <c r="H19">
        <f>IF(OR(E19="",F19=""),"",INDEX(Matrix!$C$4:$C$11,MATCH(1,INDEX((Matrix!$A$4:$A$11=E19)*(Matrix!$B$4:$B$11=F19),0),0)))</f>
        <v/>
      </c>
      <c r="I19" s="11">
        <f>IF(H19="","",B19+INDEX(Matrix!$G$4:$G$11,MATCH(1,INDEX((Matrix!$A$4:$A$11=E19)*(Matrix!$B$4:$B$11=F19),0),0))/24)</f>
        <v/>
      </c>
      <c r="J19" s="11">
        <f>IF(H19="","",B19+INDEX(Matrix!$H$4:$H$11,MATCH(1,INDEX((Matrix!$A$4:$A$11=E19)*(Matrix!$B$4:$B$11=F19),0),0))/24)</f>
        <v/>
      </c>
      <c r="K19" s="11" t="n"/>
      <c r="L19">
        <f>IF(B19="","",IF(K19&lt;&gt;"",IF(K19&lt;=J19,"Resolved on time","Resolved late"),IF(NOW()&gt;J19,"Past deadline","Open")))</f>
        <v/>
      </c>
    </row>
    <row r="20">
      <c r="B20" s="11" t="n"/>
      <c r="H20">
        <f>IF(OR(E20="",F20=""),"",INDEX(Matrix!$C$4:$C$11,MATCH(1,INDEX((Matrix!$A$4:$A$11=E20)*(Matrix!$B$4:$B$11=F20),0),0)))</f>
        <v/>
      </c>
      <c r="I20" s="11">
        <f>IF(H20="","",B20+INDEX(Matrix!$G$4:$G$11,MATCH(1,INDEX((Matrix!$A$4:$A$11=E20)*(Matrix!$B$4:$B$11=F20),0),0))/24)</f>
        <v/>
      </c>
      <c r="J20" s="11">
        <f>IF(H20="","",B20+INDEX(Matrix!$H$4:$H$11,MATCH(1,INDEX((Matrix!$A$4:$A$11=E20)*(Matrix!$B$4:$B$11=F20),0),0))/24)</f>
        <v/>
      </c>
      <c r="K20" s="11" t="n"/>
      <c r="L20">
        <f>IF(B20="","",IF(K20&lt;&gt;"",IF(K20&lt;=J20,"Resolved on time","Resolved late"),IF(NOW()&gt;J20,"Past deadline","Open")))</f>
        <v/>
      </c>
    </row>
    <row r="21">
      <c r="B21" s="11" t="n"/>
      <c r="H21">
        <f>IF(OR(E21="",F21=""),"",INDEX(Matrix!$C$4:$C$11,MATCH(1,INDEX((Matrix!$A$4:$A$11=E21)*(Matrix!$B$4:$B$11=F21),0),0)))</f>
        <v/>
      </c>
      <c r="I21" s="11">
        <f>IF(H21="","",B21+INDEX(Matrix!$G$4:$G$11,MATCH(1,INDEX((Matrix!$A$4:$A$11=E21)*(Matrix!$B$4:$B$11=F21),0),0))/24)</f>
        <v/>
      </c>
      <c r="J21" s="11">
        <f>IF(H21="","",B21+INDEX(Matrix!$H$4:$H$11,MATCH(1,INDEX((Matrix!$A$4:$A$11=E21)*(Matrix!$B$4:$B$11=F21),0),0))/24)</f>
        <v/>
      </c>
      <c r="K21" s="11" t="n"/>
      <c r="L21">
        <f>IF(B21="","",IF(K21&lt;&gt;"",IF(K21&lt;=J21,"Resolved on time","Resolved late"),IF(NOW()&gt;J21,"Past deadline","Open")))</f>
        <v/>
      </c>
    </row>
    <row r="22">
      <c r="B22" s="11" t="n"/>
      <c r="H22">
        <f>IF(OR(E22="",F22=""),"",INDEX(Matrix!$C$4:$C$11,MATCH(1,INDEX((Matrix!$A$4:$A$11=E22)*(Matrix!$B$4:$B$11=F22),0),0)))</f>
        <v/>
      </c>
      <c r="I22" s="11">
        <f>IF(H22="","",B22+INDEX(Matrix!$G$4:$G$11,MATCH(1,INDEX((Matrix!$A$4:$A$11=E22)*(Matrix!$B$4:$B$11=F22),0),0))/24)</f>
        <v/>
      </c>
      <c r="J22" s="11">
        <f>IF(H22="","",B22+INDEX(Matrix!$H$4:$H$11,MATCH(1,INDEX((Matrix!$A$4:$A$11=E22)*(Matrix!$B$4:$B$11=F22),0),0))/24)</f>
        <v/>
      </c>
      <c r="K22" s="11" t="n"/>
      <c r="L22">
        <f>IF(B22="","",IF(K22&lt;&gt;"",IF(K22&lt;=J22,"Resolved on time","Resolved late"),IF(NOW()&gt;J22,"Past deadline","Open")))</f>
        <v/>
      </c>
    </row>
    <row r="23">
      <c r="B23" s="11" t="n"/>
      <c r="H23">
        <f>IF(OR(E23="",F23=""),"",INDEX(Matrix!$C$4:$C$11,MATCH(1,INDEX((Matrix!$A$4:$A$11=E23)*(Matrix!$B$4:$B$11=F23),0),0)))</f>
        <v/>
      </c>
      <c r="I23" s="11">
        <f>IF(H23="","",B23+INDEX(Matrix!$G$4:$G$11,MATCH(1,INDEX((Matrix!$A$4:$A$11=E23)*(Matrix!$B$4:$B$11=F23),0),0))/24)</f>
        <v/>
      </c>
      <c r="J23" s="11">
        <f>IF(H23="","",B23+INDEX(Matrix!$H$4:$H$11,MATCH(1,INDEX((Matrix!$A$4:$A$11=E23)*(Matrix!$B$4:$B$11=F23),0),0))/24)</f>
        <v/>
      </c>
      <c r="K23" s="11" t="n"/>
      <c r="L23">
        <f>IF(B23="","",IF(K23&lt;&gt;"",IF(K23&lt;=J23,"Resolved on time","Resolved late"),IF(NOW()&gt;J23,"Past deadline","Open")))</f>
        <v/>
      </c>
    </row>
    <row r="24">
      <c r="B24" s="11" t="n"/>
      <c r="H24">
        <f>IF(OR(E24="",F24=""),"",INDEX(Matrix!$C$4:$C$11,MATCH(1,INDEX((Matrix!$A$4:$A$11=E24)*(Matrix!$B$4:$B$11=F24),0),0)))</f>
        <v/>
      </c>
      <c r="I24" s="11">
        <f>IF(H24="","",B24+INDEX(Matrix!$G$4:$G$11,MATCH(1,INDEX((Matrix!$A$4:$A$11=E24)*(Matrix!$B$4:$B$11=F24),0),0))/24)</f>
        <v/>
      </c>
      <c r="J24" s="11">
        <f>IF(H24="","",B24+INDEX(Matrix!$H$4:$H$11,MATCH(1,INDEX((Matrix!$A$4:$A$11=E24)*(Matrix!$B$4:$B$11=F24),0),0))/24)</f>
        <v/>
      </c>
      <c r="K24" s="11" t="n"/>
      <c r="L24">
        <f>IF(B24="","",IF(K24&lt;&gt;"",IF(K24&lt;=J24,"Resolved on time","Resolved late"),IF(NOW()&gt;J24,"Past deadline","Open")))</f>
        <v/>
      </c>
    </row>
    <row r="25">
      <c r="B25" s="11" t="n"/>
      <c r="H25">
        <f>IF(OR(E25="",F25=""),"",INDEX(Matrix!$C$4:$C$11,MATCH(1,INDEX((Matrix!$A$4:$A$11=E25)*(Matrix!$B$4:$B$11=F25),0),0)))</f>
        <v/>
      </c>
      <c r="I25" s="11">
        <f>IF(H25="","",B25+INDEX(Matrix!$G$4:$G$11,MATCH(1,INDEX((Matrix!$A$4:$A$11=E25)*(Matrix!$B$4:$B$11=F25),0),0))/24)</f>
        <v/>
      </c>
      <c r="J25" s="11">
        <f>IF(H25="","",B25+INDEX(Matrix!$H$4:$H$11,MATCH(1,INDEX((Matrix!$A$4:$A$11=E25)*(Matrix!$B$4:$B$11=F25),0),0))/24)</f>
        <v/>
      </c>
      <c r="K25" s="11" t="n"/>
      <c r="L25">
        <f>IF(B25="","",IF(K25&lt;&gt;"",IF(K25&lt;=J25,"Resolved on time","Resolved late"),IF(NOW()&gt;J25,"Past deadline","Open")))</f>
        <v/>
      </c>
    </row>
    <row r="26">
      <c r="B26" s="11" t="n"/>
      <c r="H26">
        <f>IF(OR(E26="",F26=""),"",INDEX(Matrix!$C$4:$C$11,MATCH(1,INDEX((Matrix!$A$4:$A$11=E26)*(Matrix!$B$4:$B$11=F26),0),0)))</f>
        <v/>
      </c>
      <c r="I26" s="11">
        <f>IF(H26="","",B26+INDEX(Matrix!$G$4:$G$11,MATCH(1,INDEX((Matrix!$A$4:$A$11=E26)*(Matrix!$B$4:$B$11=F26),0),0))/24)</f>
        <v/>
      </c>
      <c r="J26" s="11">
        <f>IF(H26="","",B26+INDEX(Matrix!$H$4:$H$11,MATCH(1,INDEX((Matrix!$A$4:$A$11=E26)*(Matrix!$B$4:$B$11=F26),0),0))/24)</f>
        <v/>
      </c>
      <c r="K26" s="11" t="n"/>
      <c r="L26">
        <f>IF(B26="","",IF(K26&lt;&gt;"",IF(K26&lt;=J26,"Resolved on time","Resolved late"),IF(NOW()&gt;J26,"Past deadline","Open")))</f>
        <v/>
      </c>
    </row>
    <row r="27">
      <c r="B27" s="11" t="n"/>
      <c r="H27">
        <f>IF(OR(E27="",F27=""),"",INDEX(Matrix!$C$4:$C$11,MATCH(1,INDEX((Matrix!$A$4:$A$11=E27)*(Matrix!$B$4:$B$11=F27),0),0)))</f>
        <v/>
      </c>
      <c r="I27" s="11">
        <f>IF(H27="","",B27+INDEX(Matrix!$G$4:$G$11,MATCH(1,INDEX((Matrix!$A$4:$A$11=E27)*(Matrix!$B$4:$B$11=F27),0),0))/24)</f>
        <v/>
      </c>
      <c r="J27" s="11">
        <f>IF(H27="","",B27+INDEX(Matrix!$H$4:$H$11,MATCH(1,INDEX((Matrix!$A$4:$A$11=E27)*(Matrix!$B$4:$B$11=F27),0),0))/24)</f>
        <v/>
      </c>
      <c r="K27" s="11" t="n"/>
      <c r="L27">
        <f>IF(B27="","",IF(K27&lt;&gt;"",IF(K27&lt;=J27,"Resolved on time","Resolved late"),IF(NOW()&gt;J27,"Past deadline","Open")))</f>
        <v/>
      </c>
    </row>
    <row r="28">
      <c r="B28" s="11" t="n"/>
      <c r="H28">
        <f>IF(OR(E28="",F28=""),"",INDEX(Matrix!$C$4:$C$11,MATCH(1,INDEX((Matrix!$A$4:$A$11=E28)*(Matrix!$B$4:$B$11=F28),0),0)))</f>
        <v/>
      </c>
      <c r="I28" s="11">
        <f>IF(H28="","",B28+INDEX(Matrix!$G$4:$G$11,MATCH(1,INDEX((Matrix!$A$4:$A$11=E28)*(Matrix!$B$4:$B$11=F28),0),0))/24)</f>
        <v/>
      </c>
      <c r="J28" s="11">
        <f>IF(H28="","",B28+INDEX(Matrix!$H$4:$H$11,MATCH(1,INDEX((Matrix!$A$4:$A$11=E28)*(Matrix!$B$4:$B$11=F28),0),0))/24)</f>
        <v/>
      </c>
      <c r="K28" s="11" t="n"/>
      <c r="L28">
        <f>IF(B28="","",IF(K28&lt;&gt;"",IF(K28&lt;=J28,"Resolved on time","Resolved late"),IF(NOW()&gt;J28,"Past deadline","Open")))</f>
        <v/>
      </c>
    </row>
    <row r="29">
      <c r="B29" s="11" t="n"/>
      <c r="H29">
        <f>IF(OR(E29="",F29=""),"",INDEX(Matrix!$C$4:$C$11,MATCH(1,INDEX((Matrix!$A$4:$A$11=E29)*(Matrix!$B$4:$B$11=F29),0),0)))</f>
        <v/>
      </c>
      <c r="I29" s="11">
        <f>IF(H29="","",B29+INDEX(Matrix!$G$4:$G$11,MATCH(1,INDEX((Matrix!$A$4:$A$11=E29)*(Matrix!$B$4:$B$11=F29),0),0))/24)</f>
        <v/>
      </c>
      <c r="J29" s="11">
        <f>IF(H29="","",B29+INDEX(Matrix!$H$4:$H$11,MATCH(1,INDEX((Matrix!$A$4:$A$11=E29)*(Matrix!$B$4:$B$11=F29),0),0))/24)</f>
        <v/>
      </c>
      <c r="K29" s="11" t="n"/>
      <c r="L29">
        <f>IF(B29="","",IF(K29&lt;&gt;"",IF(K29&lt;=J29,"Resolved on time","Resolved late"),IF(NOW()&gt;J29,"Past deadline","Open")))</f>
        <v/>
      </c>
    </row>
    <row r="30">
      <c r="B30" s="11" t="n"/>
      <c r="H30">
        <f>IF(OR(E30="",F30=""),"",INDEX(Matrix!$C$4:$C$11,MATCH(1,INDEX((Matrix!$A$4:$A$11=E30)*(Matrix!$B$4:$B$11=F30),0),0)))</f>
        <v/>
      </c>
      <c r="I30" s="11">
        <f>IF(H30="","",B30+INDEX(Matrix!$G$4:$G$11,MATCH(1,INDEX((Matrix!$A$4:$A$11=E30)*(Matrix!$B$4:$B$11=F30),0),0))/24)</f>
        <v/>
      </c>
      <c r="J30" s="11">
        <f>IF(H30="","",B30+INDEX(Matrix!$H$4:$H$11,MATCH(1,INDEX((Matrix!$A$4:$A$11=E30)*(Matrix!$B$4:$B$11=F30),0),0))/24)</f>
        <v/>
      </c>
      <c r="K30" s="11" t="n"/>
      <c r="L30">
        <f>IF(B30="","",IF(K30&lt;&gt;"",IF(K30&lt;=J30,"Resolved on time","Resolved late"),IF(NOW()&gt;J30,"Past deadline","Open")))</f>
        <v/>
      </c>
    </row>
    <row r="31">
      <c r="B31" s="11" t="n"/>
      <c r="H31">
        <f>IF(OR(E31="",F31=""),"",INDEX(Matrix!$C$4:$C$11,MATCH(1,INDEX((Matrix!$A$4:$A$11=E31)*(Matrix!$B$4:$B$11=F31),0),0)))</f>
        <v/>
      </c>
      <c r="I31" s="11">
        <f>IF(H31="","",B31+INDEX(Matrix!$G$4:$G$11,MATCH(1,INDEX((Matrix!$A$4:$A$11=E31)*(Matrix!$B$4:$B$11=F31),0),0))/24)</f>
        <v/>
      </c>
      <c r="J31" s="11">
        <f>IF(H31="","",B31+INDEX(Matrix!$H$4:$H$11,MATCH(1,INDEX((Matrix!$A$4:$A$11=E31)*(Matrix!$B$4:$B$11=F31),0),0))/24)</f>
        <v/>
      </c>
      <c r="K31" s="11" t="n"/>
      <c r="L31">
        <f>IF(B31="","",IF(K31&lt;&gt;"",IF(K31&lt;=J31,"Resolved on time","Resolved late"),IF(NOW()&gt;J31,"Past deadline","Open")))</f>
        <v/>
      </c>
    </row>
    <row r="32">
      <c r="B32" s="11" t="n"/>
      <c r="H32">
        <f>IF(OR(E32="",F32=""),"",INDEX(Matrix!$C$4:$C$11,MATCH(1,INDEX((Matrix!$A$4:$A$11=E32)*(Matrix!$B$4:$B$11=F32),0),0)))</f>
        <v/>
      </c>
      <c r="I32" s="11">
        <f>IF(H32="","",B32+INDEX(Matrix!$G$4:$G$11,MATCH(1,INDEX((Matrix!$A$4:$A$11=E32)*(Matrix!$B$4:$B$11=F32),0),0))/24)</f>
        <v/>
      </c>
      <c r="J32" s="11">
        <f>IF(H32="","",B32+INDEX(Matrix!$H$4:$H$11,MATCH(1,INDEX((Matrix!$A$4:$A$11=E32)*(Matrix!$B$4:$B$11=F32),0),0))/24)</f>
        <v/>
      </c>
      <c r="K32" s="11" t="n"/>
      <c r="L32">
        <f>IF(B32="","",IF(K32&lt;&gt;"",IF(K32&lt;=J32,"Resolved on time","Resolved late"),IF(NOW()&gt;J32,"Past deadline","Open")))</f>
        <v/>
      </c>
    </row>
    <row r="33">
      <c r="B33" s="11" t="n"/>
      <c r="H33">
        <f>IF(OR(E33="",F33=""),"",INDEX(Matrix!$C$4:$C$11,MATCH(1,INDEX((Matrix!$A$4:$A$11=E33)*(Matrix!$B$4:$B$11=F33),0),0)))</f>
        <v/>
      </c>
      <c r="I33" s="11">
        <f>IF(H33="","",B33+INDEX(Matrix!$G$4:$G$11,MATCH(1,INDEX((Matrix!$A$4:$A$11=E33)*(Matrix!$B$4:$B$11=F33),0),0))/24)</f>
        <v/>
      </c>
      <c r="J33" s="11">
        <f>IF(H33="","",B33+INDEX(Matrix!$H$4:$H$11,MATCH(1,INDEX((Matrix!$A$4:$A$11=E33)*(Matrix!$B$4:$B$11=F33),0),0))/24)</f>
        <v/>
      </c>
      <c r="K33" s="11" t="n"/>
      <c r="L33">
        <f>IF(B33="","",IF(K33&lt;&gt;"",IF(K33&lt;=J33,"Resolved on time","Resolved late"),IF(NOW()&gt;J33,"Past deadline","Open")))</f>
        <v/>
      </c>
    </row>
    <row r="34">
      <c r="B34" s="11" t="n"/>
      <c r="H34">
        <f>IF(OR(E34="",F34=""),"",INDEX(Matrix!$C$4:$C$11,MATCH(1,INDEX((Matrix!$A$4:$A$11=E34)*(Matrix!$B$4:$B$11=F34),0),0)))</f>
        <v/>
      </c>
      <c r="I34" s="11">
        <f>IF(H34="","",B34+INDEX(Matrix!$G$4:$G$11,MATCH(1,INDEX((Matrix!$A$4:$A$11=E34)*(Matrix!$B$4:$B$11=F34),0),0))/24)</f>
        <v/>
      </c>
      <c r="J34" s="11">
        <f>IF(H34="","",B34+INDEX(Matrix!$H$4:$H$11,MATCH(1,INDEX((Matrix!$A$4:$A$11=E34)*(Matrix!$B$4:$B$11=F34),0),0))/24)</f>
        <v/>
      </c>
      <c r="K34" s="11" t="n"/>
      <c r="L34">
        <f>IF(B34="","",IF(K34&lt;&gt;"",IF(K34&lt;=J34,"Resolved on time","Resolved late"),IF(NOW()&gt;J34,"Past deadline","Open")))</f>
        <v/>
      </c>
    </row>
    <row r="35">
      <c r="B35" s="11" t="n"/>
      <c r="H35">
        <f>IF(OR(E35="",F35=""),"",INDEX(Matrix!$C$4:$C$11,MATCH(1,INDEX((Matrix!$A$4:$A$11=E35)*(Matrix!$B$4:$B$11=F35),0),0)))</f>
        <v/>
      </c>
      <c r="I35" s="11">
        <f>IF(H35="","",B35+INDEX(Matrix!$G$4:$G$11,MATCH(1,INDEX((Matrix!$A$4:$A$11=E35)*(Matrix!$B$4:$B$11=F35),0),0))/24)</f>
        <v/>
      </c>
      <c r="J35" s="11">
        <f>IF(H35="","",B35+INDEX(Matrix!$H$4:$H$11,MATCH(1,INDEX((Matrix!$A$4:$A$11=E35)*(Matrix!$B$4:$B$11=F35),0),0))/24)</f>
        <v/>
      </c>
      <c r="K35" s="11" t="n"/>
      <c r="L35">
        <f>IF(B35="","",IF(K35&lt;&gt;"",IF(K35&lt;=J35,"Resolved on time","Resolved late"),IF(NOW()&gt;J35,"Past deadline","Open")))</f>
        <v/>
      </c>
    </row>
    <row r="36">
      <c r="B36" s="11" t="n"/>
      <c r="H36">
        <f>IF(OR(E36="",F36=""),"",INDEX(Matrix!$C$4:$C$11,MATCH(1,INDEX((Matrix!$A$4:$A$11=E36)*(Matrix!$B$4:$B$11=F36),0),0)))</f>
        <v/>
      </c>
      <c r="I36" s="11">
        <f>IF(H36="","",B36+INDEX(Matrix!$G$4:$G$11,MATCH(1,INDEX((Matrix!$A$4:$A$11=E36)*(Matrix!$B$4:$B$11=F36),0),0))/24)</f>
        <v/>
      </c>
      <c r="J36" s="11">
        <f>IF(H36="","",B36+INDEX(Matrix!$H$4:$H$11,MATCH(1,INDEX((Matrix!$A$4:$A$11=E36)*(Matrix!$B$4:$B$11=F36),0),0))/24)</f>
        <v/>
      </c>
      <c r="K36" s="11" t="n"/>
      <c r="L36">
        <f>IF(B36="","",IF(K36&lt;&gt;"",IF(K36&lt;=J36,"Resolved on time","Resolved late"),IF(NOW()&gt;J36,"Past deadline","Open")))</f>
        <v/>
      </c>
    </row>
    <row r="37">
      <c r="B37" s="11" t="n"/>
      <c r="H37">
        <f>IF(OR(E37="",F37=""),"",INDEX(Matrix!$C$4:$C$11,MATCH(1,INDEX((Matrix!$A$4:$A$11=E37)*(Matrix!$B$4:$B$11=F37),0),0)))</f>
        <v/>
      </c>
      <c r="I37" s="11">
        <f>IF(H37="","",B37+INDEX(Matrix!$G$4:$G$11,MATCH(1,INDEX((Matrix!$A$4:$A$11=E37)*(Matrix!$B$4:$B$11=F37),0),0))/24)</f>
        <v/>
      </c>
      <c r="J37" s="11">
        <f>IF(H37="","",B37+INDEX(Matrix!$H$4:$H$11,MATCH(1,INDEX((Matrix!$A$4:$A$11=E37)*(Matrix!$B$4:$B$11=F37),0),0))/24)</f>
        <v/>
      </c>
      <c r="K37" s="11" t="n"/>
      <c r="L37">
        <f>IF(B37="","",IF(K37&lt;&gt;"",IF(K37&lt;=J37,"Resolved on time","Resolved late"),IF(NOW()&gt;J37,"Past deadline","Open")))</f>
        <v/>
      </c>
    </row>
    <row r="38">
      <c r="B38" s="11" t="n"/>
      <c r="H38">
        <f>IF(OR(E38="",F38=""),"",INDEX(Matrix!$C$4:$C$11,MATCH(1,INDEX((Matrix!$A$4:$A$11=E38)*(Matrix!$B$4:$B$11=F38),0),0)))</f>
        <v/>
      </c>
      <c r="I38" s="11">
        <f>IF(H38="","",B38+INDEX(Matrix!$G$4:$G$11,MATCH(1,INDEX((Matrix!$A$4:$A$11=E38)*(Matrix!$B$4:$B$11=F38),0),0))/24)</f>
        <v/>
      </c>
      <c r="J38" s="11">
        <f>IF(H38="","",B38+INDEX(Matrix!$H$4:$H$11,MATCH(1,INDEX((Matrix!$A$4:$A$11=E38)*(Matrix!$B$4:$B$11=F38),0),0))/24)</f>
        <v/>
      </c>
      <c r="K38" s="11" t="n"/>
      <c r="L38">
        <f>IF(B38="","",IF(K38&lt;&gt;"",IF(K38&lt;=J38,"Resolved on time","Resolved late"),IF(NOW()&gt;J38,"Past deadline","Open")))</f>
        <v/>
      </c>
    </row>
    <row r="39">
      <c r="B39" s="11" t="n"/>
      <c r="H39">
        <f>IF(OR(E39="",F39=""),"",INDEX(Matrix!$C$4:$C$11,MATCH(1,INDEX((Matrix!$A$4:$A$11=E39)*(Matrix!$B$4:$B$11=F39),0),0)))</f>
        <v/>
      </c>
      <c r="I39" s="11">
        <f>IF(H39="","",B39+INDEX(Matrix!$G$4:$G$11,MATCH(1,INDEX((Matrix!$A$4:$A$11=E39)*(Matrix!$B$4:$B$11=F39),0),0))/24)</f>
        <v/>
      </c>
      <c r="J39" s="11">
        <f>IF(H39="","",B39+INDEX(Matrix!$H$4:$H$11,MATCH(1,INDEX((Matrix!$A$4:$A$11=E39)*(Matrix!$B$4:$B$11=F39),0),0))/24)</f>
        <v/>
      </c>
      <c r="K39" s="11" t="n"/>
      <c r="L39">
        <f>IF(B39="","",IF(K39&lt;&gt;"",IF(K39&lt;=J39,"Resolved on time","Resolved late"),IF(NOW()&gt;J39,"Past deadline","Open")))</f>
        <v/>
      </c>
    </row>
    <row r="40">
      <c r="B40" s="11" t="n"/>
      <c r="H40">
        <f>IF(OR(E40="",F40=""),"",INDEX(Matrix!$C$4:$C$11,MATCH(1,INDEX((Matrix!$A$4:$A$11=E40)*(Matrix!$B$4:$B$11=F40),0),0)))</f>
        <v/>
      </c>
      <c r="I40" s="11">
        <f>IF(H40="","",B40+INDEX(Matrix!$G$4:$G$11,MATCH(1,INDEX((Matrix!$A$4:$A$11=E40)*(Matrix!$B$4:$B$11=F40),0),0))/24)</f>
        <v/>
      </c>
      <c r="J40" s="11">
        <f>IF(H40="","",B40+INDEX(Matrix!$H$4:$H$11,MATCH(1,INDEX((Matrix!$A$4:$A$11=E40)*(Matrix!$B$4:$B$11=F40),0),0))/24)</f>
        <v/>
      </c>
      <c r="K40" s="11" t="n"/>
      <c r="L40">
        <f>IF(B40="","",IF(K40&lt;&gt;"",IF(K40&lt;=J40,"Resolved on time","Resolved late"),IF(NOW()&gt;J40,"Past deadline","Open")))</f>
        <v/>
      </c>
    </row>
    <row r="41">
      <c r="B41" s="11" t="n"/>
      <c r="H41">
        <f>IF(OR(E41="",F41=""),"",INDEX(Matrix!$C$4:$C$11,MATCH(1,INDEX((Matrix!$A$4:$A$11=E41)*(Matrix!$B$4:$B$11=F41),0),0)))</f>
        <v/>
      </c>
      <c r="I41" s="11">
        <f>IF(H41="","",B41+INDEX(Matrix!$G$4:$G$11,MATCH(1,INDEX((Matrix!$A$4:$A$11=E41)*(Matrix!$B$4:$B$11=F41),0),0))/24)</f>
        <v/>
      </c>
      <c r="J41" s="11">
        <f>IF(H41="","",B41+INDEX(Matrix!$H$4:$H$11,MATCH(1,INDEX((Matrix!$A$4:$A$11=E41)*(Matrix!$B$4:$B$11=F41),0),0))/24)</f>
        <v/>
      </c>
      <c r="K41" s="11" t="n"/>
      <c r="L41">
        <f>IF(B41="","",IF(K41&lt;&gt;"",IF(K41&lt;=J41,"Resolved on time","Resolved late"),IF(NOW()&gt;J41,"Past deadline","Open")))</f>
        <v/>
      </c>
    </row>
    <row r="42">
      <c r="B42" s="11" t="n"/>
      <c r="H42">
        <f>IF(OR(E42="",F42=""),"",INDEX(Matrix!$C$4:$C$11,MATCH(1,INDEX((Matrix!$A$4:$A$11=E42)*(Matrix!$B$4:$B$11=F42),0),0)))</f>
        <v/>
      </c>
      <c r="I42" s="11">
        <f>IF(H42="","",B42+INDEX(Matrix!$G$4:$G$11,MATCH(1,INDEX((Matrix!$A$4:$A$11=E42)*(Matrix!$B$4:$B$11=F42),0),0))/24)</f>
        <v/>
      </c>
      <c r="J42" s="11">
        <f>IF(H42="","",B42+INDEX(Matrix!$H$4:$H$11,MATCH(1,INDEX((Matrix!$A$4:$A$11=E42)*(Matrix!$B$4:$B$11=F42),0),0))/24)</f>
        <v/>
      </c>
      <c r="K42" s="11" t="n"/>
      <c r="L42">
        <f>IF(B42="","",IF(K42&lt;&gt;"",IF(K42&lt;=J42,"Resolved on time","Resolved late"),IF(NOW()&gt;J42,"Past deadline","Open")))</f>
        <v/>
      </c>
    </row>
    <row r="43">
      <c r="B43" s="11" t="n"/>
      <c r="H43">
        <f>IF(OR(E43="",F43=""),"",INDEX(Matrix!$C$4:$C$11,MATCH(1,INDEX((Matrix!$A$4:$A$11=E43)*(Matrix!$B$4:$B$11=F43),0),0)))</f>
        <v/>
      </c>
      <c r="I43" s="11">
        <f>IF(H43="","",B43+INDEX(Matrix!$G$4:$G$11,MATCH(1,INDEX((Matrix!$A$4:$A$11=E43)*(Matrix!$B$4:$B$11=F43),0),0))/24)</f>
        <v/>
      </c>
      <c r="J43" s="11">
        <f>IF(H43="","",B43+INDEX(Matrix!$H$4:$H$11,MATCH(1,INDEX((Matrix!$A$4:$A$11=E43)*(Matrix!$B$4:$B$11=F43),0),0))/24)</f>
        <v/>
      </c>
      <c r="K43" s="11" t="n"/>
      <c r="L43">
        <f>IF(B43="","",IF(K43&lt;&gt;"",IF(K43&lt;=J43,"Resolved on time","Resolved late"),IF(NOW()&gt;J43,"Past deadline","Open")))</f>
        <v/>
      </c>
    </row>
    <row r="44">
      <c r="B44" s="11" t="n"/>
      <c r="H44">
        <f>IF(OR(E44="",F44=""),"",INDEX(Matrix!$C$4:$C$11,MATCH(1,INDEX((Matrix!$A$4:$A$11=E44)*(Matrix!$B$4:$B$11=F44),0),0)))</f>
        <v/>
      </c>
      <c r="I44" s="11">
        <f>IF(H44="","",B44+INDEX(Matrix!$G$4:$G$11,MATCH(1,INDEX((Matrix!$A$4:$A$11=E44)*(Matrix!$B$4:$B$11=F44),0),0))/24)</f>
        <v/>
      </c>
      <c r="J44" s="11">
        <f>IF(H44="","",B44+INDEX(Matrix!$H$4:$H$11,MATCH(1,INDEX((Matrix!$A$4:$A$11=E44)*(Matrix!$B$4:$B$11=F44),0),0))/24)</f>
        <v/>
      </c>
      <c r="K44" s="11" t="n"/>
      <c r="L44">
        <f>IF(B44="","",IF(K44&lt;&gt;"",IF(K44&lt;=J44,"Resolved on time","Resolved late"),IF(NOW()&gt;J44,"Past deadline","Open")))</f>
        <v/>
      </c>
    </row>
    <row r="45">
      <c r="B45" s="11" t="n"/>
      <c r="H45">
        <f>IF(OR(E45="",F45=""),"",INDEX(Matrix!$C$4:$C$11,MATCH(1,INDEX((Matrix!$A$4:$A$11=E45)*(Matrix!$B$4:$B$11=F45),0),0)))</f>
        <v/>
      </c>
      <c r="I45" s="11">
        <f>IF(H45="","",B45+INDEX(Matrix!$G$4:$G$11,MATCH(1,INDEX((Matrix!$A$4:$A$11=E45)*(Matrix!$B$4:$B$11=F45),0),0))/24)</f>
        <v/>
      </c>
      <c r="J45" s="11">
        <f>IF(H45="","",B45+INDEX(Matrix!$H$4:$H$11,MATCH(1,INDEX((Matrix!$A$4:$A$11=E45)*(Matrix!$B$4:$B$11=F45),0),0))/24)</f>
        <v/>
      </c>
      <c r="K45" s="11" t="n"/>
      <c r="L45">
        <f>IF(B45="","",IF(K45&lt;&gt;"",IF(K45&lt;=J45,"Resolved on time","Resolved late"),IF(NOW()&gt;J45,"Past deadline","Open")))</f>
        <v/>
      </c>
    </row>
    <row r="46">
      <c r="B46" s="11" t="n"/>
      <c r="H46">
        <f>IF(OR(E46="",F46=""),"",INDEX(Matrix!$C$4:$C$11,MATCH(1,INDEX((Matrix!$A$4:$A$11=E46)*(Matrix!$B$4:$B$11=F46),0),0)))</f>
        <v/>
      </c>
      <c r="I46" s="11">
        <f>IF(H46="","",B46+INDEX(Matrix!$G$4:$G$11,MATCH(1,INDEX((Matrix!$A$4:$A$11=E46)*(Matrix!$B$4:$B$11=F46),0),0))/24)</f>
        <v/>
      </c>
      <c r="J46" s="11">
        <f>IF(H46="","",B46+INDEX(Matrix!$H$4:$H$11,MATCH(1,INDEX((Matrix!$A$4:$A$11=E46)*(Matrix!$B$4:$B$11=F46),0),0))/24)</f>
        <v/>
      </c>
      <c r="K46" s="11" t="n"/>
      <c r="L46">
        <f>IF(B46="","",IF(K46&lt;&gt;"",IF(K46&lt;=J46,"Resolved on time","Resolved late"),IF(NOW()&gt;J46,"Past deadline","Open")))</f>
        <v/>
      </c>
    </row>
    <row r="47">
      <c r="B47" s="11" t="n"/>
      <c r="H47">
        <f>IF(OR(E47="",F47=""),"",INDEX(Matrix!$C$4:$C$11,MATCH(1,INDEX((Matrix!$A$4:$A$11=E47)*(Matrix!$B$4:$B$11=F47),0),0)))</f>
        <v/>
      </c>
      <c r="I47" s="11">
        <f>IF(H47="","",B47+INDEX(Matrix!$G$4:$G$11,MATCH(1,INDEX((Matrix!$A$4:$A$11=E47)*(Matrix!$B$4:$B$11=F47),0),0))/24)</f>
        <v/>
      </c>
      <c r="J47" s="11">
        <f>IF(H47="","",B47+INDEX(Matrix!$H$4:$H$11,MATCH(1,INDEX((Matrix!$A$4:$A$11=E47)*(Matrix!$B$4:$B$11=F47),0),0))/24)</f>
        <v/>
      </c>
      <c r="K47" s="11" t="n"/>
      <c r="L47">
        <f>IF(B47="","",IF(K47&lt;&gt;"",IF(K47&lt;=J47,"Resolved on time","Resolved late"),IF(NOW()&gt;J47,"Past deadline","Open")))</f>
        <v/>
      </c>
    </row>
    <row r="48">
      <c r="B48" s="11" t="n"/>
      <c r="H48">
        <f>IF(OR(E48="",F48=""),"",INDEX(Matrix!$C$4:$C$11,MATCH(1,INDEX((Matrix!$A$4:$A$11=E48)*(Matrix!$B$4:$B$11=F48),0),0)))</f>
        <v/>
      </c>
      <c r="I48" s="11">
        <f>IF(H48="","",B48+INDEX(Matrix!$G$4:$G$11,MATCH(1,INDEX((Matrix!$A$4:$A$11=E48)*(Matrix!$B$4:$B$11=F48),0),0))/24)</f>
        <v/>
      </c>
      <c r="J48" s="11">
        <f>IF(H48="","",B48+INDEX(Matrix!$H$4:$H$11,MATCH(1,INDEX((Matrix!$A$4:$A$11=E48)*(Matrix!$B$4:$B$11=F48),0),0))/24)</f>
        <v/>
      </c>
      <c r="K48" s="11" t="n"/>
      <c r="L48">
        <f>IF(B48="","",IF(K48&lt;&gt;"",IF(K48&lt;=J48,"Resolved on time","Resolved late"),IF(NOW()&gt;J48,"Past deadline","Open")))</f>
        <v/>
      </c>
    </row>
    <row r="49">
      <c r="B49" s="11" t="n"/>
      <c r="H49">
        <f>IF(OR(E49="",F49=""),"",INDEX(Matrix!$C$4:$C$11,MATCH(1,INDEX((Matrix!$A$4:$A$11=E49)*(Matrix!$B$4:$B$11=F49),0),0)))</f>
        <v/>
      </c>
      <c r="I49" s="11">
        <f>IF(H49="","",B49+INDEX(Matrix!$G$4:$G$11,MATCH(1,INDEX((Matrix!$A$4:$A$11=E49)*(Matrix!$B$4:$B$11=F49),0),0))/24)</f>
        <v/>
      </c>
      <c r="J49" s="11">
        <f>IF(H49="","",B49+INDEX(Matrix!$H$4:$H$11,MATCH(1,INDEX((Matrix!$A$4:$A$11=E49)*(Matrix!$B$4:$B$11=F49),0),0))/24)</f>
        <v/>
      </c>
      <c r="K49" s="11" t="n"/>
      <c r="L49">
        <f>IF(B49="","",IF(K49&lt;&gt;"",IF(K49&lt;=J49,"Resolved on time","Resolved late"),IF(NOW()&gt;J49,"Past deadline","Open")))</f>
        <v/>
      </c>
    </row>
    <row r="50">
      <c r="B50" s="11" t="n"/>
      <c r="H50">
        <f>IF(OR(E50="",F50=""),"",INDEX(Matrix!$C$4:$C$11,MATCH(1,INDEX((Matrix!$A$4:$A$11=E50)*(Matrix!$B$4:$B$11=F50),0),0)))</f>
        <v/>
      </c>
      <c r="I50" s="11">
        <f>IF(H50="","",B50+INDEX(Matrix!$G$4:$G$11,MATCH(1,INDEX((Matrix!$A$4:$A$11=E50)*(Matrix!$B$4:$B$11=F50),0),0))/24)</f>
        <v/>
      </c>
      <c r="J50" s="11">
        <f>IF(H50="","",B50+INDEX(Matrix!$H$4:$H$11,MATCH(1,INDEX((Matrix!$A$4:$A$11=E50)*(Matrix!$B$4:$B$11=F50),0),0))/24)</f>
        <v/>
      </c>
      <c r="K50" s="11" t="n"/>
      <c r="L50">
        <f>IF(B50="","",IF(K50&lt;&gt;"",IF(K50&lt;=J50,"Resolved on time","Resolved late"),IF(NOW()&gt;J50,"Past deadline","Open")))</f>
        <v/>
      </c>
    </row>
    <row r="51">
      <c r="B51" s="11" t="n"/>
      <c r="H51">
        <f>IF(OR(E51="",F51=""),"",INDEX(Matrix!$C$4:$C$11,MATCH(1,INDEX((Matrix!$A$4:$A$11=E51)*(Matrix!$B$4:$B$11=F51),0),0)))</f>
        <v/>
      </c>
      <c r="I51" s="11">
        <f>IF(H51="","",B51+INDEX(Matrix!$G$4:$G$11,MATCH(1,INDEX((Matrix!$A$4:$A$11=E51)*(Matrix!$B$4:$B$11=F51),0),0))/24)</f>
        <v/>
      </c>
      <c r="J51" s="11">
        <f>IF(H51="","",B51+INDEX(Matrix!$H$4:$H$11,MATCH(1,INDEX((Matrix!$A$4:$A$11=E51)*(Matrix!$B$4:$B$11=F51),0),0))/24)</f>
        <v/>
      </c>
      <c r="K51" s="11" t="n"/>
      <c r="L51">
        <f>IF(B51="","",IF(K51&lt;&gt;"",IF(K51&lt;=J51,"Resolved on time","Resolved late"),IF(NOW()&gt;J51,"Past deadline","Open")))</f>
        <v/>
      </c>
    </row>
    <row r="52">
      <c r="B52" s="11" t="n"/>
      <c r="H52">
        <f>IF(OR(E52="",F52=""),"",INDEX(Matrix!$C$4:$C$11,MATCH(1,INDEX((Matrix!$A$4:$A$11=E52)*(Matrix!$B$4:$B$11=F52),0),0)))</f>
        <v/>
      </c>
      <c r="I52" s="11">
        <f>IF(H52="","",B52+INDEX(Matrix!$G$4:$G$11,MATCH(1,INDEX((Matrix!$A$4:$A$11=E52)*(Matrix!$B$4:$B$11=F52),0),0))/24)</f>
        <v/>
      </c>
      <c r="J52" s="11">
        <f>IF(H52="","",B52+INDEX(Matrix!$H$4:$H$11,MATCH(1,INDEX((Matrix!$A$4:$A$11=E52)*(Matrix!$B$4:$B$11=F52),0),0))/24)</f>
        <v/>
      </c>
      <c r="K52" s="11" t="n"/>
      <c r="L52">
        <f>IF(B52="","",IF(K52&lt;&gt;"",IF(K52&lt;=J52,"Resolved on time","Resolved late"),IF(NOW()&gt;J52,"Past deadline","Open")))</f>
        <v/>
      </c>
    </row>
    <row r="53">
      <c r="B53" s="11" t="n"/>
      <c r="H53">
        <f>IF(OR(E53="",F53=""),"",INDEX(Matrix!$C$4:$C$11,MATCH(1,INDEX((Matrix!$A$4:$A$11=E53)*(Matrix!$B$4:$B$11=F53),0),0)))</f>
        <v/>
      </c>
      <c r="I53" s="11">
        <f>IF(H53="","",B53+INDEX(Matrix!$G$4:$G$11,MATCH(1,INDEX((Matrix!$A$4:$A$11=E53)*(Matrix!$B$4:$B$11=F53),0),0))/24)</f>
        <v/>
      </c>
      <c r="J53" s="11">
        <f>IF(H53="","",B53+INDEX(Matrix!$H$4:$H$11,MATCH(1,INDEX((Matrix!$A$4:$A$11=E53)*(Matrix!$B$4:$B$11=F53),0),0))/24)</f>
        <v/>
      </c>
      <c r="K53" s="11" t="n"/>
      <c r="L53">
        <f>IF(B53="","",IF(K53&lt;&gt;"",IF(K53&lt;=J53,"Resolved on time","Resolved late"),IF(NOW()&gt;J53,"Past deadline","Open")))</f>
        <v/>
      </c>
    </row>
    <row r="54">
      <c r="B54" s="11" t="n"/>
      <c r="H54">
        <f>IF(OR(E54="",F54=""),"",INDEX(Matrix!$C$4:$C$11,MATCH(1,INDEX((Matrix!$A$4:$A$11=E54)*(Matrix!$B$4:$B$11=F54),0),0)))</f>
        <v/>
      </c>
      <c r="I54" s="11">
        <f>IF(H54="","",B54+INDEX(Matrix!$G$4:$G$11,MATCH(1,INDEX((Matrix!$A$4:$A$11=E54)*(Matrix!$B$4:$B$11=F54),0),0))/24)</f>
        <v/>
      </c>
      <c r="J54" s="11">
        <f>IF(H54="","",B54+INDEX(Matrix!$H$4:$H$11,MATCH(1,INDEX((Matrix!$A$4:$A$11=E54)*(Matrix!$B$4:$B$11=F54),0),0))/24)</f>
        <v/>
      </c>
      <c r="K54" s="11" t="n"/>
      <c r="L54">
        <f>IF(B54="","",IF(K54&lt;&gt;"",IF(K54&lt;=J54,"Resolved on time","Resolved late"),IF(NOW()&gt;J54,"Past deadline","Open")))</f>
        <v/>
      </c>
    </row>
    <row r="55">
      <c r="B55" s="11" t="n"/>
      <c r="H55">
        <f>IF(OR(E55="",F55=""),"",INDEX(Matrix!$C$4:$C$11,MATCH(1,INDEX((Matrix!$A$4:$A$11=E55)*(Matrix!$B$4:$B$11=F55),0),0)))</f>
        <v/>
      </c>
      <c r="I55" s="11">
        <f>IF(H55="","",B55+INDEX(Matrix!$G$4:$G$11,MATCH(1,INDEX((Matrix!$A$4:$A$11=E55)*(Matrix!$B$4:$B$11=F55),0),0))/24)</f>
        <v/>
      </c>
      <c r="J55" s="11">
        <f>IF(H55="","",B55+INDEX(Matrix!$H$4:$H$11,MATCH(1,INDEX((Matrix!$A$4:$A$11=E55)*(Matrix!$B$4:$B$11=F55),0),0))/24)</f>
        <v/>
      </c>
      <c r="K55" s="11" t="n"/>
      <c r="L55">
        <f>IF(B55="","",IF(K55&lt;&gt;"",IF(K55&lt;=J55,"Resolved on time","Resolved late"),IF(NOW()&gt;J55,"Past deadline","Open")))</f>
        <v/>
      </c>
    </row>
    <row r="56">
      <c r="B56" s="11" t="n"/>
      <c r="H56">
        <f>IF(OR(E56="",F56=""),"",INDEX(Matrix!$C$4:$C$11,MATCH(1,INDEX((Matrix!$A$4:$A$11=E56)*(Matrix!$B$4:$B$11=F56),0),0)))</f>
        <v/>
      </c>
      <c r="I56" s="11">
        <f>IF(H56="","",B56+INDEX(Matrix!$G$4:$G$11,MATCH(1,INDEX((Matrix!$A$4:$A$11=E56)*(Matrix!$B$4:$B$11=F56),0),0))/24)</f>
        <v/>
      </c>
      <c r="J56" s="11">
        <f>IF(H56="","",B56+INDEX(Matrix!$H$4:$H$11,MATCH(1,INDEX((Matrix!$A$4:$A$11=E56)*(Matrix!$B$4:$B$11=F56),0),0))/24)</f>
        <v/>
      </c>
      <c r="K56" s="11" t="n"/>
      <c r="L56">
        <f>IF(B56="","",IF(K56&lt;&gt;"",IF(K56&lt;=J56,"Resolved on time","Resolved late"),IF(NOW()&gt;J56,"Past deadline","Open")))</f>
        <v/>
      </c>
    </row>
    <row r="57">
      <c r="B57" s="11" t="n"/>
      <c r="H57">
        <f>IF(OR(E57="",F57=""),"",INDEX(Matrix!$C$4:$C$11,MATCH(1,INDEX((Matrix!$A$4:$A$11=E57)*(Matrix!$B$4:$B$11=F57),0),0)))</f>
        <v/>
      </c>
      <c r="I57" s="11">
        <f>IF(H57="","",B57+INDEX(Matrix!$G$4:$G$11,MATCH(1,INDEX((Matrix!$A$4:$A$11=E57)*(Matrix!$B$4:$B$11=F57),0),0))/24)</f>
        <v/>
      </c>
      <c r="J57" s="11">
        <f>IF(H57="","",B57+INDEX(Matrix!$H$4:$H$11,MATCH(1,INDEX((Matrix!$A$4:$A$11=E57)*(Matrix!$B$4:$B$11=F57),0),0))/24)</f>
        <v/>
      </c>
      <c r="K57" s="11" t="n"/>
      <c r="L57">
        <f>IF(B57="","",IF(K57&lt;&gt;"",IF(K57&lt;=J57,"Resolved on time","Resolved late"),IF(NOW()&gt;J57,"Past deadline","Open")))</f>
        <v/>
      </c>
    </row>
    <row r="58">
      <c r="B58" s="11" t="n"/>
      <c r="H58">
        <f>IF(OR(E58="",F58=""),"",INDEX(Matrix!$C$4:$C$11,MATCH(1,INDEX((Matrix!$A$4:$A$11=E58)*(Matrix!$B$4:$B$11=F58),0),0)))</f>
        <v/>
      </c>
      <c r="I58" s="11">
        <f>IF(H58="","",B58+INDEX(Matrix!$G$4:$G$11,MATCH(1,INDEX((Matrix!$A$4:$A$11=E58)*(Matrix!$B$4:$B$11=F58),0),0))/24)</f>
        <v/>
      </c>
      <c r="J58" s="11">
        <f>IF(H58="","",B58+INDEX(Matrix!$H$4:$H$11,MATCH(1,INDEX((Matrix!$A$4:$A$11=E58)*(Matrix!$B$4:$B$11=F58),0),0))/24)</f>
        <v/>
      </c>
      <c r="K58" s="11" t="n"/>
      <c r="L58">
        <f>IF(B58="","",IF(K58&lt;&gt;"",IF(K58&lt;=J58,"Resolved on time","Resolved late"),IF(NOW()&gt;J58,"Past deadline","Open")))</f>
        <v/>
      </c>
    </row>
    <row r="59">
      <c r="B59" s="11" t="n"/>
      <c r="H59">
        <f>IF(OR(E59="",F59=""),"",INDEX(Matrix!$C$4:$C$11,MATCH(1,INDEX((Matrix!$A$4:$A$11=E59)*(Matrix!$B$4:$B$11=F59),0),0)))</f>
        <v/>
      </c>
      <c r="I59" s="11">
        <f>IF(H59="","",B59+INDEX(Matrix!$G$4:$G$11,MATCH(1,INDEX((Matrix!$A$4:$A$11=E59)*(Matrix!$B$4:$B$11=F59),0),0))/24)</f>
        <v/>
      </c>
      <c r="J59" s="11">
        <f>IF(H59="","",B59+INDEX(Matrix!$H$4:$H$11,MATCH(1,INDEX((Matrix!$A$4:$A$11=E59)*(Matrix!$B$4:$B$11=F59),0),0))/24)</f>
        <v/>
      </c>
      <c r="K59" s="11" t="n"/>
      <c r="L59">
        <f>IF(B59="","",IF(K59&lt;&gt;"",IF(K59&lt;=J59,"Resolved on time","Resolved late"),IF(NOW()&gt;J59,"Past deadline","Open")))</f>
        <v/>
      </c>
    </row>
    <row r="60">
      <c r="B60" s="11" t="n"/>
      <c r="H60">
        <f>IF(OR(E60="",F60=""),"",INDEX(Matrix!$C$4:$C$11,MATCH(1,INDEX((Matrix!$A$4:$A$11=E60)*(Matrix!$B$4:$B$11=F60),0),0)))</f>
        <v/>
      </c>
      <c r="I60" s="11">
        <f>IF(H60="","",B60+INDEX(Matrix!$G$4:$G$11,MATCH(1,INDEX((Matrix!$A$4:$A$11=E60)*(Matrix!$B$4:$B$11=F60),0),0))/24)</f>
        <v/>
      </c>
      <c r="J60" s="11">
        <f>IF(H60="","",B60+INDEX(Matrix!$H$4:$H$11,MATCH(1,INDEX((Matrix!$A$4:$A$11=E60)*(Matrix!$B$4:$B$11=F60),0),0))/24)</f>
        <v/>
      </c>
      <c r="K60" s="11" t="n"/>
      <c r="L60">
        <f>IF(B60="","",IF(K60&lt;&gt;"",IF(K60&lt;=J60,"Resolved on time","Resolved late"),IF(NOW()&gt;J60,"Past deadline","Open")))</f>
        <v/>
      </c>
    </row>
    <row r="61">
      <c r="B61" s="11" t="n"/>
      <c r="H61">
        <f>IF(OR(E61="",F61=""),"",INDEX(Matrix!$C$4:$C$11,MATCH(1,INDEX((Matrix!$A$4:$A$11=E61)*(Matrix!$B$4:$B$11=F61),0),0)))</f>
        <v/>
      </c>
      <c r="I61" s="11">
        <f>IF(H61="","",B61+INDEX(Matrix!$G$4:$G$11,MATCH(1,INDEX((Matrix!$A$4:$A$11=E61)*(Matrix!$B$4:$B$11=F61),0),0))/24)</f>
        <v/>
      </c>
      <c r="J61" s="11">
        <f>IF(H61="","",B61+INDEX(Matrix!$H$4:$H$11,MATCH(1,INDEX((Matrix!$A$4:$A$11=E61)*(Matrix!$B$4:$B$11=F61),0),0))/24)</f>
        <v/>
      </c>
      <c r="K61" s="11" t="n"/>
      <c r="L61">
        <f>IF(B61="","",IF(K61&lt;&gt;"",IF(K61&lt;=J61,"Resolved on time","Resolved late"),IF(NOW()&gt;J61,"Past deadline","Open")))</f>
        <v/>
      </c>
    </row>
    <row r="62">
      <c r="B62" s="11" t="n"/>
      <c r="H62">
        <f>IF(OR(E62="",F62=""),"",INDEX(Matrix!$C$4:$C$11,MATCH(1,INDEX((Matrix!$A$4:$A$11=E62)*(Matrix!$B$4:$B$11=F62),0),0)))</f>
        <v/>
      </c>
      <c r="I62" s="11">
        <f>IF(H62="","",B62+INDEX(Matrix!$G$4:$G$11,MATCH(1,INDEX((Matrix!$A$4:$A$11=E62)*(Matrix!$B$4:$B$11=F62),0),0))/24)</f>
        <v/>
      </c>
      <c r="J62" s="11">
        <f>IF(H62="","",B62+INDEX(Matrix!$H$4:$H$11,MATCH(1,INDEX((Matrix!$A$4:$A$11=E62)*(Matrix!$B$4:$B$11=F62),0),0))/24)</f>
        <v/>
      </c>
      <c r="K62" s="11" t="n"/>
      <c r="L62">
        <f>IF(B62="","",IF(K62&lt;&gt;"",IF(K62&lt;=J62,"Resolved on time","Resolved late"),IF(NOW()&gt;J62,"Past deadline","Open")))</f>
        <v/>
      </c>
    </row>
    <row r="63">
      <c r="B63" s="11" t="n"/>
      <c r="H63">
        <f>IF(OR(E63="",F63=""),"",INDEX(Matrix!$C$4:$C$11,MATCH(1,INDEX((Matrix!$A$4:$A$11=E63)*(Matrix!$B$4:$B$11=F63),0),0)))</f>
        <v/>
      </c>
      <c r="I63" s="11">
        <f>IF(H63="","",B63+INDEX(Matrix!$G$4:$G$11,MATCH(1,INDEX((Matrix!$A$4:$A$11=E63)*(Matrix!$B$4:$B$11=F63),0),0))/24)</f>
        <v/>
      </c>
      <c r="J63" s="11">
        <f>IF(H63="","",B63+INDEX(Matrix!$H$4:$H$11,MATCH(1,INDEX((Matrix!$A$4:$A$11=E63)*(Matrix!$B$4:$B$11=F63),0),0))/24)</f>
        <v/>
      </c>
      <c r="K63" s="11" t="n"/>
      <c r="L63">
        <f>IF(B63="","",IF(K63&lt;&gt;"",IF(K63&lt;=J63,"Resolved on time","Resolved late"),IF(NOW()&gt;J63,"Past deadline","Open")))</f>
        <v/>
      </c>
    </row>
    <row r="64">
      <c r="B64" s="11" t="n"/>
      <c r="H64">
        <f>IF(OR(E64="",F64=""),"",INDEX(Matrix!$C$4:$C$11,MATCH(1,INDEX((Matrix!$A$4:$A$11=E64)*(Matrix!$B$4:$B$11=F64),0),0)))</f>
        <v/>
      </c>
      <c r="I64" s="11">
        <f>IF(H64="","",B64+INDEX(Matrix!$G$4:$G$11,MATCH(1,INDEX((Matrix!$A$4:$A$11=E64)*(Matrix!$B$4:$B$11=F64),0),0))/24)</f>
        <v/>
      </c>
      <c r="J64" s="11">
        <f>IF(H64="","",B64+INDEX(Matrix!$H$4:$H$11,MATCH(1,INDEX((Matrix!$A$4:$A$11=E64)*(Matrix!$B$4:$B$11=F64),0),0))/24)</f>
        <v/>
      </c>
      <c r="K64" s="11" t="n"/>
      <c r="L64">
        <f>IF(B64="","",IF(K64&lt;&gt;"",IF(K64&lt;=J64,"Resolved on time","Resolved late"),IF(NOW()&gt;J64,"Past deadline","Open")))</f>
        <v/>
      </c>
    </row>
    <row r="65">
      <c r="B65" s="11" t="n"/>
      <c r="H65">
        <f>IF(OR(E65="",F65=""),"",INDEX(Matrix!$C$4:$C$11,MATCH(1,INDEX((Matrix!$A$4:$A$11=E65)*(Matrix!$B$4:$B$11=F65),0),0)))</f>
        <v/>
      </c>
      <c r="I65" s="11">
        <f>IF(H65="","",B65+INDEX(Matrix!$G$4:$G$11,MATCH(1,INDEX((Matrix!$A$4:$A$11=E65)*(Matrix!$B$4:$B$11=F65),0),0))/24)</f>
        <v/>
      </c>
      <c r="J65" s="11">
        <f>IF(H65="","",B65+INDEX(Matrix!$H$4:$H$11,MATCH(1,INDEX((Matrix!$A$4:$A$11=E65)*(Matrix!$B$4:$B$11=F65),0),0))/24)</f>
        <v/>
      </c>
      <c r="K65" s="11" t="n"/>
      <c r="L65">
        <f>IF(B65="","",IF(K65&lt;&gt;"",IF(K65&lt;=J65,"Resolved on time","Resolved late"),IF(NOW()&gt;J65,"Past deadline","Open")))</f>
        <v/>
      </c>
    </row>
    <row r="66">
      <c r="B66" s="11" t="n"/>
      <c r="H66">
        <f>IF(OR(E66="",F66=""),"",INDEX(Matrix!$C$4:$C$11,MATCH(1,INDEX((Matrix!$A$4:$A$11=E66)*(Matrix!$B$4:$B$11=F66),0),0)))</f>
        <v/>
      </c>
      <c r="I66" s="11">
        <f>IF(H66="","",B66+INDEX(Matrix!$G$4:$G$11,MATCH(1,INDEX((Matrix!$A$4:$A$11=E66)*(Matrix!$B$4:$B$11=F66),0),0))/24)</f>
        <v/>
      </c>
      <c r="J66" s="11">
        <f>IF(H66="","",B66+INDEX(Matrix!$H$4:$H$11,MATCH(1,INDEX((Matrix!$A$4:$A$11=E66)*(Matrix!$B$4:$B$11=F66),0),0))/24)</f>
        <v/>
      </c>
      <c r="K66" s="11" t="n"/>
      <c r="L66">
        <f>IF(B66="","",IF(K66&lt;&gt;"",IF(K66&lt;=J66,"Resolved on time","Resolved late"),IF(NOW()&gt;J66,"Past deadline","Open")))</f>
        <v/>
      </c>
    </row>
    <row r="67">
      <c r="B67" s="11" t="n"/>
      <c r="H67">
        <f>IF(OR(E67="",F67=""),"",INDEX(Matrix!$C$4:$C$11,MATCH(1,INDEX((Matrix!$A$4:$A$11=E67)*(Matrix!$B$4:$B$11=F67),0),0)))</f>
        <v/>
      </c>
      <c r="I67" s="11">
        <f>IF(H67="","",B67+INDEX(Matrix!$G$4:$G$11,MATCH(1,INDEX((Matrix!$A$4:$A$11=E67)*(Matrix!$B$4:$B$11=F67),0),0))/24)</f>
        <v/>
      </c>
      <c r="J67" s="11">
        <f>IF(H67="","",B67+INDEX(Matrix!$H$4:$H$11,MATCH(1,INDEX((Matrix!$A$4:$A$11=E67)*(Matrix!$B$4:$B$11=F67),0),0))/24)</f>
        <v/>
      </c>
      <c r="K67" s="11" t="n"/>
      <c r="L67">
        <f>IF(B67="","",IF(K67&lt;&gt;"",IF(K67&lt;=J67,"Resolved on time","Resolved late"),IF(NOW()&gt;J67,"Past deadline","Open")))</f>
        <v/>
      </c>
    </row>
    <row r="68">
      <c r="B68" s="11" t="n"/>
      <c r="H68">
        <f>IF(OR(E68="",F68=""),"",INDEX(Matrix!$C$4:$C$11,MATCH(1,INDEX((Matrix!$A$4:$A$11=E68)*(Matrix!$B$4:$B$11=F68),0),0)))</f>
        <v/>
      </c>
      <c r="I68" s="11">
        <f>IF(H68="","",B68+INDEX(Matrix!$G$4:$G$11,MATCH(1,INDEX((Matrix!$A$4:$A$11=E68)*(Matrix!$B$4:$B$11=F68),0),0))/24)</f>
        <v/>
      </c>
      <c r="J68" s="11">
        <f>IF(H68="","",B68+INDEX(Matrix!$H$4:$H$11,MATCH(1,INDEX((Matrix!$A$4:$A$11=E68)*(Matrix!$B$4:$B$11=F68),0),0))/24)</f>
        <v/>
      </c>
      <c r="K68" s="11" t="n"/>
      <c r="L68">
        <f>IF(B68="","",IF(K68&lt;&gt;"",IF(K68&lt;=J68,"Resolved on time","Resolved late"),IF(NOW()&gt;J68,"Past deadline","Open")))</f>
        <v/>
      </c>
    </row>
    <row r="69">
      <c r="B69" s="11" t="n"/>
      <c r="H69">
        <f>IF(OR(E69="",F69=""),"",INDEX(Matrix!$C$4:$C$11,MATCH(1,INDEX((Matrix!$A$4:$A$11=E69)*(Matrix!$B$4:$B$11=F69),0),0)))</f>
        <v/>
      </c>
      <c r="I69" s="11">
        <f>IF(H69="","",B69+INDEX(Matrix!$G$4:$G$11,MATCH(1,INDEX((Matrix!$A$4:$A$11=E69)*(Matrix!$B$4:$B$11=F69),0),0))/24)</f>
        <v/>
      </c>
      <c r="J69" s="11">
        <f>IF(H69="","",B69+INDEX(Matrix!$H$4:$H$11,MATCH(1,INDEX((Matrix!$A$4:$A$11=E69)*(Matrix!$B$4:$B$11=F69),0),0))/24)</f>
        <v/>
      </c>
      <c r="K69" s="11" t="n"/>
      <c r="L69">
        <f>IF(B69="","",IF(K69&lt;&gt;"",IF(K69&lt;=J69,"Resolved on time","Resolved late"),IF(NOW()&gt;J69,"Past deadline","Open")))</f>
        <v/>
      </c>
    </row>
    <row r="70">
      <c r="B70" s="11" t="n"/>
      <c r="H70">
        <f>IF(OR(E70="",F70=""),"",INDEX(Matrix!$C$4:$C$11,MATCH(1,INDEX((Matrix!$A$4:$A$11=E70)*(Matrix!$B$4:$B$11=F70),0),0)))</f>
        <v/>
      </c>
      <c r="I70" s="11">
        <f>IF(H70="","",B70+INDEX(Matrix!$G$4:$G$11,MATCH(1,INDEX((Matrix!$A$4:$A$11=E70)*(Matrix!$B$4:$B$11=F70),0),0))/24)</f>
        <v/>
      </c>
      <c r="J70" s="11">
        <f>IF(H70="","",B70+INDEX(Matrix!$H$4:$H$11,MATCH(1,INDEX((Matrix!$A$4:$A$11=E70)*(Matrix!$B$4:$B$11=F70),0),0))/24)</f>
        <v/>
      </c>
      <c r="K70" s="11" t="n"/>
      <c r="L70">
        <f>IF(B70="","",IF(K70&lt;&gt;"",IF(K70&lt;=J70,"Resolved on time","Resolved late"),IF(NOW()&gt;J70,"Past deadline","Open")))</f>
        <v/>
      </c>
    </row>
    <row r="71">
      <c r="B71" s="11" t="n"/>
      <c r="H71">
        <f>IF(OR(E71="",F71=""),"",INDEX(Matrix!$C$4:$C$11,MATCH(1,INDEX((Matrix!$A$4:$A$11=E71)*(Matrix!$B$4:$B$11=F71),0),0)))</f>
        <v/>
      </c>
      <c r="I71" s="11">
        <f>IF(H71="","",B71+INDEX(Matrix!$G$4:$G$11,MATCH(1,INDEX((Matrix!$A$4:$A$11=E71)*(Matrix!$B$4:$B$11=F71),0),0))/24)</f>
        <v/>
      </c>
      <c r="J71" s="11">
        <f>IF(H71="","",B71+INDEX(Matrix!$H$4:$H$11,MATCH(1,INDEX((Matrix!$A$4:$A$11=E71)*(Matrix!$B$4:$B$11=F71),0),0))/24)</f>
        <v/>
      </c>
      <c r="K71" s="11" t="n"/>
      <c r="L71">
        <f>IF(B71="","",IF(K71&lt;&gt;"",IF(K71&lt;=J71,"Resolved on time","Resolved late"),IF(NOW()&gt;J71,"Past deadline","Open")))</f>
        <v/>
      </c>
    </row>
    <row r="72">
      <c r="B72" s="11" t="n"/>
      <c r="H72">
        <f>IF(OR(E72="",F72=""),"",INDEX(Matrix!$C$4:$C$11,MATCH(1,INDEX((Matrix!$A$4:$A$11=E72)*(Matrix!$B$4:$B$11=F72),0),0)))</f>
        <v/>
      </c>
      <c r="I72" s="11">
        <f>IF(H72="","",B72+INDEX(Matrix!$G$4:$G$11,MATCH(1,INDEX((Matrix!$A$4:$A$11=E72)*(Matrix!$B$4:$B$11=F72),0),0))/24)</f>
        <v/>
      </c>
      <c r="J72" s="11">
        <f>IF(H72="","",B72+INDEX(Matrix!$H$4:$H$11,MATCH(1,INDEX((Matrix!$A$4:$A$11=E72)*(Matrix!$B$4:$B$11=F72),0),0))/24)</f>
        <v/>
      </c>
      <c r="K72" s="11" t="n"/>
      <c r="L72">
        <f>IF(B72="","",IF(K72&lt;&gt;"",IF(K72&lt;=J72,"Resolved on time","Resolved late"),IF(NOW()&gt;J72,"Past deadline","Open")))</f>
        <v/>
      </c>
    </row>
    <row r="73">
      <c r="B73" s="11" t="n"/>
      <c r="H73">
        <f>IF(OR(E73="",F73=""),"",INDEX(Matrix!$C$4:$C$11,MATCH(1,INDEX((Matrix!$A$4:$A$11=E73)*(Matrix!$B$4:$B$11=F73),0),0)))</f>
        <v/>
      </c>
      <c r="I73" s="11">
        <f>IF(H73="","",B73+INDEX(Matrix!$G$4:$G$11,MATCH(1,INDEX((Matrix!$A$4:$A$11=E73)*(Matrix!$B$4:$B$11=F73),0),0))/24)</f>
        <v/>
      </c>
      <c r="J73" s="11">
        <f>IF(H73="","",B73+INDEX(Matrix!$H$4:$H$11,MATCH(1,INDEX((Matrix!$A$4:$A$11=E73)*(Matrix!$B$4:$B$11=F73),0),0))/24)</f>
        <v/>
      </c>
      <c r="K73" s="11" t="n"/>
      <c r="L73">
        <f>IF(B73="","",IF(K73&lt;&gt;"",IF(K73&lt;=J73,"Resolved on time","Resolved late"),IF(NOW()&gt;J73,"Past deadline","Open")))</f>
        <v/>
      </c>
    </row>
    <row r="74">
      <c r="B74" s="11" t="n"/>
      <c r="H74">
        <f>IF(OR(E74="",F74=""),"",INDEX(Matrix!$C$4:$C$11,MATCH(1,INDEX((Matrix!$A$4:$A$11=E74)*(Matrix!$B$4:$B$11=F74),0),0)))</f>
        <v/>
      </c>
      <c r="I74" s="11">
        <f>IF(H74="","",B74+INDEX(Matrix!$G$4:$G$11,MATCH(1,INDEX((Matrix!$A$4:$A$11=E74)*(Matrix!$B$4:$B$11=F74),0),0))/24)</f>
        <v/>
      </c>
      <c r="J74" s="11">
        <f>IF(H74="","",B74+INDEX(Matrix!$H$4:$H$11,MATCH(1,INDEX((Matrix!$A$4:$A$11=E74)*(Matrix!$B$4:$B$11=F74),0),0))/24)</f>
        <v/>
      </c>
      <c r="K74" s="11" t="n"/>
      <c r="L74">
        <f>IF(B74="","",IF(K74&lt;&gt;"",IF(K74&lt;=J74,"Resolved on time","Resolved late"),IF(NOW()&gt;J74,"Past deadline","Open")))</f>
        <v/>
      </c>
    </row>
    <row r="75">
      <c r="B75" s="11" t="n"/>
      <c r="H75">
        <f>IF(OR(E75="",F75=""),"",INDEX(Matrix!$C$4:$C$11,MATCH(1,INDEX((Matrix!$A$4:$A$11=E75)*(Matrix!$B$4:$B$11=F75),0),0)))</f>
        <v/>
      </c>
      <c r="I75" s="11">
        <f>IF(H75="","",B75+INDEX(Matrix!$G$4:$G$11,MATCH(1,INDEX((Matrix!$A$4:$A$11=E75)*(Matrix!$B$4:$B$11=F75),0),0))/24)</f>
        <v/>
      </c>
      <c r="J75" s="11">
        <f>IF(H75="","",B75+INDEX(Matrix!$H$4:$H$11,MATCH(1,INDEX((Matrix!$A$4:$A$11=E75)*(Matrix!$B$4:$B$11=F75),0),0))/24)</f>
        <v/>
      </c>
      <c r="K75" s="11" t="n"/>
      <c r="L75">
        <f>IF(B75="","",IF(K75&lt;&gt;"",IF(K75&lt;=J75,"Resolved on time","Resolved late"),IF(NOW()&gt;J75,"Past deadline","Open")))</f>
        <v/>
      </c>
    </row>
    <row r="76">
      <c r="B76" s="11" t="n"/>
      <c r="H76">
        <f>IF(OR(E76="",F76=""),"",INDEX(Matrix!$C$4:$C$11,MATCH(1,INDEX((Matrix!$A$4:$A$11=E76)*(Matrix!$B$4:$B$11=F76),0),0)))</f>
        <v/>
      </c>
      <c r="I76" s="11">
        <f>IF(H76="","",B76+INDEX(Matrix!$G$4:$G$11,MATCH(1,INDEX((Matrix!$A$4:$A$11=E76)*(Matrix!$B$4:$B$11=F76),0),0))/24)</f>
        <v/>
      </c>
      <c r="J76" s="11">
        <f>IF(H76="","",B76+INDEX(Matrix!$H$4:$H$11,MATCH(1,INDEX((Matrix!$A$4:$A$11=E76)*(Matrix!$B$4:$B$11=F76),0),0))/24)</f>
        <v/>
      </c>
      <c r="K76" s="11" t="n"/>
      <c r="L76">
        <f>IF(B76="","",IF(K76&lt;&gt;"",IF(K76&lt;=J76,"Resolved on time","Resolved late"),IF(NOW()&gt;J76,"Past deadline","Open")))</f>
        <v/>
      </c>
    </row>
    <row r="77">
      <c r="B77" s="11" t="n"/>
      <c r="H77">
        <f>IF(OR(E77="",F77=""),"",INDEX(Matrix!$C$4:$C$11,MATCH(1,INDEX((Matrix!$A$4:$A$11=E77)*(Matrix!$B$4:$B$11=F77),0),0)))</f>
        <v/>
      </c>
      <c r="I77" s="11">
        <f>IF(H77="","",B77+INDEX(Matrix!$G$4:$G$11,MATCH(1,INDEX((Matrix!$A$4:$A$11=E77)*(Matrix!$B$4:$B$11=F77),0),0))/24)</f>
        <v/>
      </c>
      <c r="J77" s="11">
        <f>IF(H77="","",B77+INDEX(Matrix!$H$4:$H$11,MATCH(1,INDEX((Matrix!$A$4:$A$11=E77)*(Matrix!$B$4:$B$11=F77),0),0))/24)</f>
        <v/>
      </c>
      <c r="K77" s="11" t="n"/>
      <c r="L77">
        <f>IF(B77="","",IF(K77&lt;&gt;"",IF(K77&lt;=J77,"Resolved on time","Resolved late"),IF(NOW()&gt;J77,"Past deadline","Open")))</f>
        <v/>
      </c>
    </row>
    <row r="78">
      <c r="B78" s="11" t="n"/>
      <c r="H78">
        <f>IF(OR(E78="",F78=""),"",INDEX(Matrix!$C$4:$C$11,MATCH(1,INDEX((Matrix!$A$4:$A$11=E78)*(Matrix!$B$4:$B$11=F78),0),0)))</f>
        <v/>
      </c>
      <c r="I78" s="11">
        <f>IF(H78="","",B78+INDEX(Matrix!$G$4:$G$11,MATCH(1,INDEX((Matrix!$A$4:$A$11=E78)*(Matrix!$B$4:$B$11=F78),0),0))/24)</f>
        <v/>
      </c>
      <c r="J78" s="11">
        <f>IF(H78="","",B78+INDEX(Matrix!$H$4:$H$11,MATCH(1,INDEX((Matrix!$A$4:$A$11=E78)*(Matrix!$B$4:$B$11=F78),0),0))/24)</f>
        <v/>
      </c>
      <c r="K78" s="11" t="n"/>
      <c r="L78">
        <f>IF(B78="","",IF(K78&lt;&gt;"",IF(K78&lt;=J78,"Resolved on time","Resolved late"),IF(NOW()&gt;J78,"Past deadline","Open")))</f>
        <v/>
      </c>
    </row>
    <row r="79">
      <c r="B79" s="11" t="n"/>
      <c r="H79">
        <f>IF(OR(E79="",F79=""),"",INDEX(Matrix!$C$4:$C$11,MATCH(1,INDEX((Matrix!$A$4:$A$11=E79)*(Matrix!$B$4:$B$11=F79),0),0)))</f>
        <v/>
      </c>
      <c r="I79" s="11">
        <f>IF(H79="","",B79+INDEX(Matrix!$G$4:$G$11,MATCH(1,INDEX((Matrix!$A$4:$A$11=E79)*(Matrix!$B$4:$B$11=F79),0),0))/24)</f>
        <v/>
      </c>
      <c r="J79" s="11">
        <f>IF(H79="","",B79+INDEX(Matrix!$H$4:$H$11,MATCH(1,INDEX((Matrix!$A$4:$A$11=E79)*(Matrix!$B$4:$B$11=F79),0),0))/24)</f>
        <v/>
      </c>
      <c r="K79" s="11" t="n"/>
      <c r="L79">
        <f>IF(B79="","",IF(K79&lt;&gt;"",IF(K79&lt;=J79,"Resolved on time","Resolved late"),IF(NOW()&gt;J79,"Past deadline","Open")))</f>
        <v/>
      </c>
    </row>
    <row r="80">
      <c r="B80" s="11" t="n"/>
      <c r="H80">
        <f>IF(OR(E80="",F80=""),"",INDEX(Matrix!$C$4:$C$11,MATCH(1,INDEX((Matrix!$A$4:$A$11=E80)*(Matrix!$B$4:$B$11=F80),0),0)))</f>
        <v/>
      </c>
      <c r="I80" s="11">
        <f>IF(H80="","",B80+INDEX(Matrix!$G$4:$G$11,MATCH(1,INDEX((Matrix!$A$4:$A$11=E80)*(Matrix!$B$4:$B$11=F80),0),0))/24)</f>
        <v/>
      </c>
      <c r="J80" s="11">
        <f>IF(H80="","",B80+INDEX(Matrix!$H$4:$H$11,MATCH(1,INDEX((Matrix!$A$4:$A$11=E80)*(Matrix!$B$4:$B$11=F80),0),0))/24)</f>
        <v/>
      </c>
      <c r="K80" s="11" t="n"/>
      <c r="L80">
        <f>IF(B80="","",IF(K80&lt;&gt;"",IF(K80&lt;=J80,"Resolved on time","Resolved late"),IF(NOW()&gt;J80,"Past deadline","Open")))</f>
        <v/>
      </c>
    </row>
    <row r="81">
      <c r="B81" s="11" t="n"/>
      <c r="H81">
        <f>IF(OR(E81="",F81=""),"",INDEX(Matrix!$C$4:$C$11,MATCH(1,INDEX((Matrix!$A$4:$A$11=E81)*(Matrix!$B$4:$B$11=F81),0),0)))</f>
        <v/>
      </c>
      <c r="I81" s="11">
        <f>IF(H81="","",B81+INDEX(Matrix!$G$4:$G$11,MATCH(1,INDEX((Matrix!$A$4:$A$11=E81)*(Matrix!$B$4:$B$11=F81),0),0))/24)</f>
        <v/>
      </c>
      <c r="J81" s="11">
        <f>IF(H81="","",B81+INDEX(Matrix!$H$4:$H$11,MATCH(1,INDEX((Matrix!$A$4:$A$11=E81)*(Matrix!$B$4:$B$11=F81),0),0))/24)</f>
        <v/>
      </c>
      <c r="K81" s="11" t="n"/>
      <c r="L81">
        <f>IF(B81="","",IF(K81&lt;&gt;"",IF(K81&lt;=J81,"Resolved on time","Resolved late"),IF(NOW()&gt;J81,"Past deadline","Open")))</f>
        <v/>
      </c>
    </row>
    <row r="82">
      <c r="B82" s="11" t="n"/>
      <c r="H82">
        <f>IF(OR(E82="",F82=""),"",INDEX(Matrix!$C$4:$C$11,MATCH(1,INDEX((Matrix!$A$4:$A$11=E82)*(Matrix!$B$4:$B$11=F82),0),0)))</f>
        <v/>
      </c>
      <c r="I82" s="11">
        <f>IF(H82="","",B82+INDEX(Matrix!$G$4:$G$11,MATCH(1,INDEX((Matrix!$A$4:$A$11=E82)*(Matrix!$B$4:$B$11=F82),0),0))/24)</f>
        <v/>
      </c>
      <c r="J82" s="11">
        <f>IF(H82="","",B82+INDEX(Matrix!$H$4:$H$11,MATCH(1,INDEX((Matrix!$A$4:$A$11=E82)*(Matrix!$B$4:$B$11=F82),0),0))/24)</f>
        <v/>
      </c>
      <c r="K82" s="11" t="n"/>
      <c r="L82">
        <f>IF(B82="","",IF(K82&lt;&gt;"",IF(K82&lt;=J82,"Resolved on time","Resolved late"),IF(NOW()&gt;J82,"Past deadline","Open")))</f>
        <v/>
      </c>
    </row>
    <row r="83">
      <c r="B83" s="11" t="n"/>
      <c r="H83">
        <f>IF(OR(E83="",F83=""),"",INDEX(Matrix!$C$4:$C$11,MATCH(1,INDEX((Matrix!$A$4:$A$11=E83)*(Matrix!$B$4:$B$11=F83),0),0)))</f>
        <v/>
      </c>
      <c r="I83" s="11">
        <f>IF(H83="","",B83+INDEX(Matrix!$G$4:$G$11,MATCH(1,INDEX((Matrix!$A$4:$A$11=E83)*(Matrix!$B$4:$B$11=F83),0),0))/24)</f>
        <v/>
      </c>
      <c r="J83" s="11">
        <f>IF(H83="","",B83+INDEX(Matrix!$H$4:$H$11,MATCH(1,INDEX((Matrix!$A$4:$A$11=E83)*(Matrix!$B$4:$B$11=F83),0),0))/24)</f>
        <v/>
      </c>
      <c r="K83" s="11" t="n"/>
      <c r="L83">
        <f>IF(B83="","",IF(K83&lt;&gt;"",IF(K83&lt;=J83,"Resolved on time","Resolved late"),IF(NOW()&gt;J83,"Past deadline","Open")))</f>
        <v/>
      </c>
    </row>
    <row r="84">
      <c r="B84" s="11" t="n"/>
      <c r="H84">
        <f>IF(OR(E84="",F84=""),"",INDEX(Matrix!$C$4:$C$11,MATCH(1,INDEX((Matrix!$A$4:$A$11=E84)*(Matrix!$B$4:$B$11=F84),0),0)))</f>
        <v/>
      </c>
      <c r="I84" s="11">
        <f>IF(H84="","",B84+INDEX(Matrix!$G$4:$G$11,MATCH(1,INDEX((Matrix!$A$4:$A$11=E84)*(Matrix!$B$4:$B$11=F84),0),0))/24)</f>
        <v/>
      </c>
      <c r="J84" s="11">
        <f>IF(H84="","",B84+INDEX(Matrix!$H$4:$H$11,MATCH(1,INDEX((Matrix!$A$4:$A$11=E84)*(Matrix!$B$4:$B$11=F84),0),0))/24)</f>
        <v/>
      </c>
      <c r="K84" s="11" t="n"/>
      <c r="L84">
        <f>IF(B84="","",IF(K84&lt;&gt;"",IF(K84&lt;=J84,"Resolved on time","Resolved late"),IF(NOW()&gt;J84,"Past deadline","Open")))</f>
        <v/>
      </c>
    </row>
    <row r="85">
      <c r="B85" s="11" t="n"/>
      <c r="H85">
        <f>IF(OR(E85="",F85=""),"",INDEX(Matrix!$C$4:$C$11,MATCH(1,INDEX((Matrix!$A$4:$A$11=E85)*(Matrix!$B$4:$B$11=F85),0),0)))</f>
        <v/>
      </c>
      <c r="I85" s="11">
        <f>IF(H85="","",B85+INDEX(Matrix!$G$4:$G$11,MATCH(1,INDEX((Matrix!$A$4:$A$11=E85)*(Matrix!$B$4:$B$11=F85),0),0))/24)</f>
        <v/>
      </c>
      <c r="J85" s="11">
        <f>IF(H85="","",B85+INDEX(Matrix!$H$4:$H$11,MATCH(1,INDEX((Matrix!$A$4:$A$11=E85)*(Matrix!$B$4:$B$11=F85),0),0))/24)</f>
        <v/>
      </c>
      <c r="K85" s="11" t="n"/>
      <c r="L85">
        <f>IF(B85="","",IF(K85&lt;&gt;"",IF(K85&lt;=J85,"Resolved on time","Resolved late"),IF(NOW()&gt;J85,"Past deadline","Open")))</f>
        <v/>
      </c>
    </row>
    <row r="86">
      <c r="B86" s="11" t="n"/>
      <c r="H86">
        <f>IF(OR(E86="",F86=""),"",INDEX(Matrix!$C$4:$C$11,MATCH(1,INDEX((Matrix!$A$4:$A$11=E86)*(Matrix!$B$4:$B$11=F86),0),0)))</f>
        <v/>
      </c>
      <c r="I86" s="11">
        <f>IF(H86="","",B86+INDEX(Matrix!$G$4:$G$11,MATCH(1,INDEX((Matrix!$A$4:$A$11=E86)*(Matrix!$B$4:$B$11=F86),0),0))/24)</f>
        <v/>
      </c>
      <c r="J86" s="11">
        <f>IF(H86="","",B86+INDEX(Matrix!$H$4:$H$11,MATCH(1,INDEX((Matrix!$A$4:$A$11=E86)*(Matrix!$B$4:$B$11=F86),0),0))/24)</f>
        <v/>
      </c>
      <c r="K86" s="11" t="n"/>
      <c r="L86">
        <f>IF(B86="","",IF(K86&lt;&gt;"",IF(K86&lt;=J86,"Resolved on time","Resolved late"),IF(NOW()&gt;J86,"Past deadline","Open")))</f>
        <v/>
      </c>
    </row>
    <row r="87">
      <c r="B87" s="11" t="n"/>
      <c r="H87">
        <f>IF(OR(E87="",F87=""),"",INDEX(Matrix!$C$4:$C$11,MATCH(1,INDEX((Matrix!$A$4:$A$11=E87)*(Matrix!$B$4:$B$11=F87),0),0)))</f>
        <v/>
      </c>
      <c r="I87" s="11">
        <f>IF(H87="","",B87+INDEX(Matrix!$G$4:$G$11,MATCH(1,INDEX((Matrix!$A$4:$A$11=E87)*(Matrix!$B$4:$B$11=F87),0),0))/24)</f>
        <v/>
      </c>
      <c r="J87" s="11">
        <f>IF(H87="","",B87+INDEX(Matrix!$H$4:$H$11,MATCH(1,INDEX((Matrix!$A$4:$A$11=E87)*(Matrix!$B$4:$B$11=F87),0),0))/24)</f>
        <v/>
      </c>
      <c r="K87" s="11" t="n"/>
      <c r="L87">
        <f>IF(B87="","",IF(K87&lt;&gt;"",IF(K87&lt;=J87,"Resolved on time","Resolved late"),IF(NOW()&gt;J87,"Past deadline","Open")))</f>
        <v/>
      </c>
    </row>
    <row r="88">
      <c r="B88" s="11" t="n"/>
      <c r="H88">
        <f>IF(OR(E88="",F88=""),"",INDEX(Matrix!$C$4:$C$11,MATCH(1,INDEX((Matrix!$A$4:$A$11=E88)*(Matrix!$B$4:$B$11=F88),0),0)))</f>
        <v/>
      </c>
      <c r="I88" s="11">
        <f>IF(H88="","",B88+INDEX(Matrix!$G$4:$G$11,MATCH(1,INDEX((Matrix!$A$4:$A$11=E88)*(Matrix!$B$4:$B$11=F88),0),0))/24)</f>
        <v/>
      </c>
      <c r="J88" s="11">
        <f>IF(H88="","",B88+INDEX(Matrix!$H$4:$H$11,MATCH(1,INDEX((Matrix!$A$4:$A$11=E88)*(Matrix!$B$4:$B$11=F88),0),0))/24)</f>
        <v/>
      </c>
      <c r="K88" s="11" t="n"/>
      <c r="L88">
        <f>IF(B88="","",IF(K88&lt;&gt;"",IF(K88&lt;=J88,"Resolved on time","Resolved late"),IF(NOW()&gt;J88,"Past deadline","Open")))</f>
        <v/>
      </c>
    </row>
    <row r="89">
      <c r="B89" s="11" t="n"/>
      <c r="H89">
        <f>IF(OR(E89="",F89=""),"",INDEX(Matrix!$C$4:$C$11,MATCH(1,INDEX((Matrix!$A$4:$A$11=E89)*(Matrix!$B$4:$B$11=F89),0),0)))</f>
        <v/>
      </c>
      <c r="I89" s="11">
        <f>IF(H89="","",B89+INDEX(Matrix!$G$4:$G$11,MATCH(1,INDEX((Matrix!$A$4:$A$11=E89)*(Matrix!$B$4:$B$11=F89),0),0))/24)</f>
        <v/>
      </c>
      <c r="J89" s="11">
        <f>IF(H89="","",B89+INDEX(Matrix!$H$4:$H$11,MATCH(1,INDEX((Matrix!$A$4:$A$11=E89)*(Matrix!$B$4:$B$11=F89),0),0))/24)</f>
        <v/>
      </c>
      <c r="K89" s="11" t="n"/>
      <c r="L89">
        <f>IF(B89="","",IF(K89&lt;&gt;"",IF(K89&lt;=J89,"Resolved on time","Resolved late"),IF(NOW()&gt;J89,"Past deadline","Open")))</f>
        <v/>
      </c>
    </row>
    <row r="90">
      <c r="B90" s="11" t="n"/>
      <c r="H90">
        <f>IF(OR(E90="",F90=""),"",INDEX(Matrix!$C$4:$C$11,MATCH(1,INDEX((Matrix!$A$4:$A$11=E90)*(Matrix!$B$4:$B$11=F90),0),0)))</f>
        <v/>
      </c>
      <c r="I90" s="11">
        <f>IF(H90="","",B90+INDEX(Matrix!$G$4:$G$11,MATCH(1,INDEX((Matrix!$A$4:$A$11=E90)*(Matrix!$B$4:$B$11=F90),0),0))/24)</f>
        <v/>
      </c>
      <c r="J90" s="11">
        <f>IF(H90="","",B90+INDEX(Matrix!$H$4:$H$11,MATCH(1,INDEX((Matrix!$A$4:$A$11=E90)*(Matrix!$B$4:$B$11=F90),0),0))/24)</f>
        <v/>
      </c>
      <c r="K90" s="11" t="n"/>
      <c r="L90">
        <f>IF(B90="","",IF(K90&lt;&gt;"",IF(K90&lt;=J90,"Resolved on time","Resolved late"),IF(NOW()&gt;J90,"Past deadline","Open")))</f>
        <v/>
      </c>
    </row>
    <row r="91">
      <c r="B91" s="11" t="n"/>
      <c r="H91">
        <f>IF(OR(E91="",F91=""),"",INDEX(Matrix!$C$4:$C$11,MATCH(1,INDEX((Matrix!$A$4:$A$11=E91)*(Matrix!$B$4:$B$11=F91),0),0)))</f>
        <v/>
      </c>
      <c r="I91" s="11">
        <f>IF(H91="","",B91+INDEX(Matrix!$G$4:$G$11,MATCH(1,INDEX((Matrix!$A$4:$A$11=E91)*(Matrix!$B$4:$B$11=F91),0),0))/24)</f>
        <v/>
      </c>
      <c r="J91" s="11">
        <f>IF(H91="","",B91+INDEX(Matrix!$H$4:$H$11,MATCH(1,INDEX((Matrix!$A$4:$A$11=E91)*(Matrix!$B$4:$B$11=F91),0),0))/24)</f>
        <v/>
      </c>
      <c r="K91" s="11" t="n"/>
      <c r="L91">
        <f>IF(B91="","",IF(K91&lt;&gt;"",IF(K91&lt;=J91,"Resolved on time","Resolved late"),IF(NOW()&gt;J91,"Past deadline","Open")))</f>
        <v/>
      </c>
    </row>
    <row r="92">
      <c r="B92" s="11" t="n"/>
      <c r="H92">
        <f>IF(OR(E92="",F92=""),"",INDEX(Matrix!$C$4:$C$11,MATCH(1,INDEX((Matrix!$A$4:$A$11=E92)*(Matrix!$B$4:$B$11=F92),0),0)))</f>
        <v/>
      </c>
      <c r="I92" s="11">
        <f>IF(H92="","",B92+INDEX(Matrix!$G$4:$G$11,MATCH(1,INDEX((Matrix!$A$4:$A$11=E92)*(Matrix!$B$4:$B$11=F92),0),0))/24)</f>
        <v/>
      </c>
      <c r="J92" s="11">
        <f>IF(H92="","",B92+INDEX(Matrix!$H$4:$H$11,MATCH(1,INDEX((Matrix!$A$4:$A$11=E92)*(Matrix!$B$4:$B$11=F92),0),0))/24)</f>
        <v/>
      </c>
      <c r="K92" s="11" t="n"/>
      <c r="L92">
        <f>IF(B92="","",IF(K92&lt;&gt;"",IF(K92&lt;=J92,"Resolved on time","Resolved late"),IF(NOW()&gt;J92,"Past deadline","Open")))</f>
        <v/>
      </c>
    </row>
    <row r="93">
      <c r="B93" s="11" t="n"/>
      <c r="H93">
        <f>IF(OR(E93="",F93=""),"",INDEX(Matrix!$C$4:$C$11,MATCH(1,INDEX((Matrix!$A$4:$A$11=E93)*(Matrix!$B$4:$B$11=F93),0),0)))</f>
        <v/>
      </c>
      <c r="I93" s="11">
        <f>IF(H93="","",B93+INDEX(Matrix!$G$4:$G$11,MATCH(1,INDEX((Matrix!$A$4:$A$11=E93)*(Matrix!$B$4:$B$11=F93),0),0))/24)</f>
        <v/>
      </c>
      <c r="J93" s="11">
        <f>IF(H93="","",B93+INDEX(Matrix!$H$4:$H$11,MATCH(1,INDEX((Matrix!$A$4:$A$11=E93)*(Matrix!$B$4:$B$11=F93),0),0))/24)</f>
        <v/>
      </c>
      <c r="K93" s="11" t="n"/>
      <c r="L93">
        <f>IF(B93="","",IF(K93&lt;&gt;"",IF(K93&lt;=J93,"Resolved on time","Resolved late"),IF(NOW()&gt;J93,"Past deadline","Open")))</f>
        <v/>
      </c>
    </row>
    <row r="94">
      <c r="B94" s="11" t="n"/>
      <c r="H94">
        <f>IF(OR(E94="",F94=""),"",INDEX(Matrix!$C$4:$C$11,MATCH(1,INDEX((Matrix!$A$4:$A$11=E94)*(Matrix!$B$4:$B$11=F94),0),0)))</f>
        <v/>
      </c>
      <c r="I94" s="11">
        <f>IF(H94="","",B94+INDEX(Matrix!$G$4:$G$11,MATCH(1,INDEX((Matrix!$A$4:$A$11=E94)*(Matrix!$B$4:$B$11=F94),0),0))/24)</f>
        <v/>
      </c>
      <c r="J94" s="11">
        <f>IF(H94="","",B94+INDEX(Matrix!$H$4:$H$11,MATCH(1,INDEX((Matrix!$A$4:$A$11=E94)*(Matrix!$B$4:$B$11=F94),0),0))/24)</f>
        <v/>
      </c>
      <c r="K94" s="11" t="n"/>
      <c r="L94">
        <f>IF(B94="","",IF(K94&lt;&gt;"",IF(K94&lt;=J94,"Resolved on time","Resolved late"),IF(NOW()&gt;J94,"Past deadline","Open")))</f>
        <v/>
      </c>
    </row>
    <row r="95">
      <c r="B95" s="11" t="n"/>
      <c r="H95">
        <f>IF(OR(E95="",F95=""),"",INDEX(Matrix!$C$4:$C$11,MATCH(1,INDEX((Matrix!$A$4:$A$11=E95)*(Matrix!$B$4:$B$11=F95),0),0)))</f>
        <v/>
      </c>
      <c r="I95" s="11">
        <f>IF(H95="","",B95+INDEX(Matrix!$G$4:$G$11,MATCH(1,INDEX((Matrix!$A$4:$A$11=E95)*(Matrix!$B$4:$B$11=F95),0),0))/24)</f>
        <v/>
      </c>
      <c r="J95" s="11">
        <f>IF(H95="","",B95+INDEX(Matrix!$H$4:$H$11,MATCH(1,INDEX((Matrix!$A$4:$A$11=E95)*(Matrix!$B$4:$B$11=F95),0),0))/24)</f>
        <v/>
      </c>
      <c r="K95" s="11" t="n"/>
      <c r="L95">
        <f>IF(B95="","",IF(K95&lt;&gt;"",IF(K95&lt;=J95,"Resolved on time","Resolved late"),IF(NOW()&gt;J95,"Past deadline","Open")))</f>
        <v/>
      </c>
    </row>
    <row r="96">
      <c r="B96" s="11" t="n"/>
      <c r="H96">
        <f>IF(OR(E96="",F96=""),"",INDEX(Matrix!$C$4:$C$11,MATCH(1,INDEX((Matrix!$A$4:$A$11=E96)*(Matrix!$B$4:$B$11=F96),0),0)))</f>
        <v/>
      </c>
      <c r="I96" s="11">
        <f>IF(H96="","",B96+INDEX(Matrix!$G$4:$G$11,MATCH(1,INDEX((Matrix!$A$4:$A$11=E96)*(Matrix!$B$4:$B$11=F96),0),0))/24)</f>
        <v/>
      </c>
      <c r="J96" s="11">
        <f>IF(H96="","",B96+INDEX(Matrix!$H$4:$H$11,MATCH(1,INDEX((Matrix!$A$4:$A$11=E96)*(Matrix!$B$4:$B$11=F96),0),0))/24)</f>
        <v/>
      </c>
      <c r="K96" s="11" t="n"/>
      <c r="L96">
        <f>IF(B96="","",IF(K96&lt;&gt;"",IF(K96&lt;=J96,"Resolved on time","Resolved late"),IF(NOW()&gt;J96,"Past deadline","Open")))</f>
        <v/>
      </c>
    </row>
    <row r="97">
      <c r="B97" s="11" t="n"/>
      <c r="H97">
        <f>IF(OR(E97="",F97=""),"",INDEX(Matrix!$C$4:$C$11,MATCH(1,INDEX((Matrix!$A$4:$A$11=E97)*(Matrix!$B$4:$B$11=F97),0),0)))</f>
        <v/>
      </c>
      <c r="I97" s="11">
        <f>IF(H97="","",B97+INDEX(Matrix!$G$4:$G$11,MATCH(1,INDEX((Matrix!$A$4:$A$11=E97)*(Matrix!$B$4:$B$11=F97),0),0))/24)</f>
        <v/>
      </c>
      <c r="J97" s="11">
        <f>IF(H97="","",B97+INDEX(Matrix!$H$4:$H$11,MATCH(1,INDEX((Matrix!$A$4:$A$11=E97)*(Matrix!$B$4:$B$11=F97),0),0))/24)</f>
        <v/>
      </c>
      <c r="K97" s="11" t="n"/>
      <c r="L97">
        <f>IF(B97="","",IF(K97&lt;&gt;"",IF(K97&lt;=J97,"Resolved on time","Resolved late"),IF(NOW()&gt;J97,"Past deadline","Open")))</f>
        <v/>
      </c>
    </row>
    <row r="98">
      <c r="B98" s="11" t="n"/>
      <c r="H98">
        <f>IF(OR(E98="",F98=""),"",INDEX(Matrix!$C$4:$C$11,MATCH(1,INDEX((Matrix!$A$4:$A$11=E98)*(Matrix!$B$4:$B$11=F98),0),0)))</f>
        <v/>
      </c>
      <c r="I98" s="11">
        <f>IF(H98="","",B98+INDEX(Matrix!$G$4:$G$11,MATCH(1,INDEX((Matrix!$A$4:$A$11=E98)*(Matrix!$B$4:$B$11=F98),0),0))/24)</f>
        <v/>
      </c>
      <c r="J98" s="11">
        <f>IF(H98="","",B98+INDEX(Matrix!$H$4:$H$11,MATCH(1,INDEX((Matrix!$A$4:$A$11=E98)*(Matrix!$B$4:$B$11=F98),0),0))/24)</f>
        <v/>
      </c>
      <c r="K98" s="11" t="n"/>
      <c r="L98">
        <f>IF(B98="","",IF(K98&lt;&gt;"",IF(K98&lt;=J98,"Resolved on time","Resolved late"),IF(NOW()&gt;J98,"Past deadline","Open")))</f>
        <v/>
      </c>
    </row>
    <row r="99">
      <c r="B99" s="11" t="n"/>
      <c r="H99">
        <f>IF(OR(E99="",F99=""),"",INDEX(Matrix!$C$4:$C$11,MATCH(1,INDEX((Matrix!$A$4:$A$11=E99)*(Matrix!$B$4:$B$11=F99),0),0)))</f>
        <v/>
      </c>
      <c r="I99" s="11">
        <f>IF(H99="","",B99+INDEX(Matrix!$G$4:$G$11,MATCH(1,INDEX((Matrix!$A$4:$A$11=E99)*(Matrix!$B$4:$B$11=F99),0),0))/24)</f>
        <v/>
      </c>
      <c r="J99" s="11">
        <f>IF(H99="","",B99+INDEX(Matrix!$H$4:$H$11,MATCH(1,INDEX((Matrix!$A$4:$A$11=E99)*(Matrix!$B$4:$B$11=F99),0),0))/24)</f>
        <v/>
      </c>
      <c r="K99" s="11" t="n"/>
      <c r="L99">
        <f>IF(B99="","",IF(K99&lt;&gt;"",IF(K99&lt;=J99,"Resolved on time","Resolved late"),IF(NOW()&gt;J99,"Past deadline","Open")))</f>
        <v/>
      </c>
    </row>
    <row r="100">
      <c r="B100" s="11" t="n"/>
      <c r="H100">
        <f>IF(OR(E100="",F100=""),"",INDEX(Matrix!$C$4:$C$11,MATCH(1,INDEX((Matrix!$A$4:$A$11=E100)*(Matrix!$B$4:$B$11=F100),0),0)))</f>
        <v/>
      </c>
      <c r="I100" s="11">
        <f>IF(H100="","",B100+INDEX(Matrix!$G$4:$G$11,MATCH(1,INDEX((Matrix!$A$4:$A$11=E100)*(Matrix!$B$4:$B$11=F100),0),0))/24)</f>
        <v/>
      </c>
      <c r="J100" s="11">
        <f>IF(H100="","",B100+INDEX(Matrix!$H$4:$H$11,MATCH(1,INDEX((Matrix!$A$4:$A$11=E100)*(Matrix!$B$4:$B$11=F100),0),0))/24)</f>
        <v/>
      </c>
      <c r="K100" s="11" t="n"/>
      <c r="L100">
        <f>IF(B100="","",IF(K100&lt;&gt;"",IF(K100&lt;=J100,"Resolved on time","Resolved late"),IF(NOW()&gt;J100,"Past deadline","Open")))</f>
        <v/>
      </c>
    </row>
    <row r="101">
      <c r="B101" s="11" t="n"/>
      <c r="H101">
        <f>IF(OR(E101="",F101=""),"",INDEX(Matrix!$C$4:$C$11,MATCH(1,INDEX((Matrix!$A$4:$A$11=E101)*(Matrix!$B$4:$B$11=F101),0),0)))</f>
        <v/>
      </c>
      <c r="I101" s="11">
        <f>IF(H101="","",B101+INDEX(Matrix!$G$4:$G$11,MATCH(1,INDEX((Matrix!$A$4:$A$11=E101)*(Matrix!$B$4:$B$11=F101),0),0))/24)</f>
        <v/>
      </c>
      <c r="J101" s="11">
        <f>IF(H101="","",B101+INDEX(Matrix!$H$4:$H$11,MATCH(1,INDEX((Matrix!$A$4:$A$11=E101)*(Matrix!$B$4:$B$11=F101),0),0))/24)</f>
        <v/>
      </c>
      <c r="K101" s="11" t="n"/>
      <c r="L101">
        <f>IF(B101="","",IF(K101&lt;&gt;"",IF(K101&lt;=J101,"Resolved on time","Resolved late"),IF(NOW()&gt;J101,"Past deadline","Open")))</f>
        <v/>
      </c>
    </row>
    <row r="102">
      <c r="B102" s="11" t="n"/>
      <c r="H102">
        <f>IF(OR(E102="",F102=""),"",INDEX(Matrix!$C$4:$C$11,MATCH(1,INDEX((Matrix!$A$4:$A$11=E102)*(Matrix!$B$4:$B$11=F102),0),0)))</f>
        <v/>
      </c>
      <c r="I102" s="11">
        <f>IF(H102="","",B102+INDEX(Matrix!$G$4:$G$11,MATCH(1,INDEX((Matrix!$A$4:$A$11=E102)*(Matrix!$B$4:$B$11=F102),0),0))/24)</f>
        <v/>
      </c>
      <c r="J102" s="11">
        <f>IF(H102="","",B102+INDEX(Matrix!$H$4:$H$11,MATCH(1,INDEX((Matrix!$A$4:$A$11=E102)*(Matrix!$B$4:$B$11=F102),0),0))/24)</f>
        <v/>
      </c>
      <c r="K102" s="11" t="n"/>
      <c r="L102">
        <f>IF(B102="","",IF(K102&lt;&gt;"",IF(K102&lt;=J102,"Resolved on time","Resolved late"),IF(NOW()&gt;J102,"Past deadline","Open")))</f>
        <v/>
      </c>
    </row>
    <row r="103">
      <c r="B103" s="11" t="n"/>
      <c r="H103">
        <f>IF(OR(E103="",F103=""),"",INDEX(Matrix!$C$4:$C$11,MATCH(1,INDEX((Matrix!$A$4:$A$11=E103)*(Matrix!$B$4:$B$11=F103),0),0)))</f>
        <v/>
      </c>
      <c r="I103" s="11">
        <f>IF(H103="","",B103+INDEX(Matrix!$G$4:$G$11,MATCH(1,INDEX((Matrix!$A$4:$A$11=E103)*(Matrix!$B$4:$B$11=F103),0),0))/24)</f>
        <v/>
      </c>
      <c r="J103" s="11">
        <f>IF(H103="","",B103+INDEX(Matrix!$H$4:$H$11,MATCH(1,INDEX((Matrix!$A$4:$A$11=E103)*(Matrix!$B$4:$B$11=F103),0),0))/24)</f>
        <v/>
      </c>
      <c r="K103" s="11" t="n"/>
      <c r="L103">
        <f>IF(B103="","",IF(K103&lt;&gt;"",IF(K103&lt;=J103,"Resolved on time","Resolved late"),IF(NOW()&gt;J103,"Past deadline","Open")))</f>
        <v/>
      </c>
    </row>
    <row r="104">
      <c r="B104" s="11" t="n"/>
      <c r="H104">
        <f>IF(OR(E104="",F104=""),"",INDEX(Matrix!$C$4:$C$11,MATCH(1,INDEX((Matrix!$A$4:$A$11=E104)*(Matrix!$B$4:$B$11=F104),0),0)))</f>
        <v/>
      </c>
      <c r="I104" s="11">
        <f>IF(H104="","",B104+INDEX(Matrix!$G$4:$G$11,MATCH(1,INDEX((Matrix!$A$4:$A$11=E104)*(Matrix!$B$4:$B$11=F104),0),0))/24)</f>
        <v/>
      </c>
      <c r="J104" s="11">
        <f>IF(H104="","",B104+INDEX(Matrix!$H$4:$H$11,MATCH(1,INDEX((Matrix!$A$4:$A$11=E104)*(Matrix!$B$4:$B$11=F104),0),0))/24)</f>
        <v/>
      </c>
      <c r="K104" s="11" t="n"/>
      <c r="L104">
        <f>IF(B104="","",IF(K104&lt;&gt;"",IF(K104&lt;=J104,"Resolved on time","Resolved late"),IF(NOW()&gt;J104,"Past deadline","Open")))</f>
        <v/>
      </c>
    </row>
    <row r="105">
      <c r="B105" s="11" t="n"/>
      <c r="H105">
        <f>IF(OR(E105="",F105=""),"",INDEX(Matrix!$C$4:$C$11,MATCH(1,INDEX((Matrix!$A$4:$A$11=E105)*(Matrix!$B$4:$B$11=F105),0),0)))</f>
        <v/>
      </c>
      <c r="I105" s="11">
        <f>IF(H105="","",B105+INDEX(Matrix!$G$4:$G$11,MATCH(1,INDEX((Matrix!$A$4:$A$11=E105)*(Matrix!$B$4:$B$11=F105),0),0))/24)</f>
        <v/>
      </c>
      <c r="J105" s="11">
        <f>IF(H105="","",B105+INDEX(Matrix!$H$4:$H$11,MATCH(1,INDEX((Matrix!$A$4:$A$11=E105)*(Matrix!$B$4:$B$11=F105),0),0))/24)</f>
        <v/>
      </c>
      <c r="K105" s="11" t="n"/>
      <c r="L105">
        <f>IF(B105="","",IF(K105&lt;&gt;"",IF(K105&lt;=J105,"Resolved on time","Resolved late"),IF(NOW()&gt;J105,"Past deadline","Open")))</f>
        <v/>
      </c>
    </row>
    <row r="106">
      <c r="B106" s="11" t="n"/>
      <c r="H106">
        <f>IF(OR(E106="",F106=""),"",INDEX(Matrix!$C$4:$C$11,MATCH(1,INDEX((Matrix!$A$4:$A$11=E106)*(Matrix!$B$4:$B$11=F106),0),0)))</f>
        <v/>
      </c>
      <c r="I106" s="11">
        <f>IF(H106="","",B106+INDEX(Matrix!$G$4:$G$11,MATCH(1,INDEX((Matrix!$A$4:$A$11=E106)*(Matrix!$B$4:$B$11=F106),0),0))/24)</f>
        <v/>
      </c>
      <c r="J106" s="11">
        <f>IF(H106="","",B106+INDEX(Matrix!$H$4:$H$11,MATCH(1,INDEX((Matrix!$A$4:$A$11=E106)*(Matrix!$B$4:$B$11=F106),0),0))/24)</f>
        <v/>
      </c>
      <c r="K106" s="11" t="n"/>
      <c r="L106">
        <f>IF(B106="","",IF(K106&lt;&gt;"",IF(K106&lt;=J106,"Resolved on time","Resolved late"),IF(NOW()&gt;J106,"Past deadline","Open")))</f>
        <v/>
      </c>
    </row>
    <row r="107">
      <c r="B107" s="11" t="n"/>
      <c r="H107">
        <f>IF(OR(E107="",F107=""),"",INDEX(Matrix!$C$4:$C$11,MATCH(1,INDEX((Matrix!$A$4:$A$11=E107)*(Matrix!$B$4:$B$11=F107),0),0)))</f>
        <v/>
      </c>
      <c r="I107" s="11">
        <f>IF(H107="","",B107+INDEX(Matrix!$G$4:$G$11,MATCH(1,INDEX((Matrix!$A$4:$A$11=E107)*(Matrix!$B$4:$B$11=F107),0),0))/24)</f>
        <v/>
      </c>
      <c r="J107" s="11">
        <f>IF(H107="","",B107+INDEX(Matrix!$H$4:$H$11,MATCH(1,INDEX((Matrix!$A$4:$A$11=E107)*(Matrix!$B$4:$B$11=F107),0),0))/24)</f>
        <v/>
      </c>
      <c r="K107" s="11" t="n"/>
      <c r="L107">
        <f>IF(B107="","",IF(K107&lt;&gt;"",IF(K107&lt;=J107,"Resolved on time","Resolved late"),IF(NOW()&gt;J107,"Past deadline","Open")))</f>
        <v/>
      </c>
    </row>
    <row r="108">
      <c r="B108" s="11" t="n"/>
      <c r="H108">
        <f>IF(OR(E108="",F108=""),"",INDEX(Matrix!$C$4:$C$11,MATCH(1,INDEX((Matrix!$A$4:$A$11=E108)*(Matrix!$B$4:$B$11=F108),0),0)))</f>
        <v/>
      </c>
      <c r="I108" s="11">
        <f>IF(H108="","",B108+INDEX(Matrix!$G$4:$G$11,MATCH(1,INDEX((Matrix!$A$4:$A$11=E108)*(Matrix!$B$4:$B$11=F108),0),0))/24)</f>
        <v/>
      </c>
      <c r="J108" s="11">
        <f>IF(H108="","",B108+INDEX(Matrix!$H$4:$H$11,MATCH(1,INDEX((Matrix!$A$4:$A$11=E108)*(Matrix!$B$4:$B$11=F108),0),0))/24)</f>
        <v/>
      </c>
      <c r="K108" s="11" t="n"/>
      <c r="L108">
        <f>IF(B108="","",IF(K108&lt;&gt;"",IF(K108&lt;=J108,"Resolved on time","Resolved late"),IF(NOW()&gt;J108,"Past deadline","Open")))</f>
        <v/>
      </c>
    </row>
    <row r="109">
      <c r="B109" s="11" t="n"/>
      <c r="H109">
        <f>IF(OR(E109="",F109=""),"",INDEX(Matrix!$C$4:$C$11,MATCH(1,INDEX((Matrix!$A$4:$A$11=E109)*(Matrix!$B$4:$B$11=F109),0),0)))</f>
        <v/>
      </c>
      <c r="I109" s="11">
        <f>IF(H109="","",B109+INDEX(Matrix!$G$4:$G$11,MATCH(1,INDEX((Matrix!$A$4:$A$11=E109)*(Matrix!$B$4:$B$11=F109),0),0))/24)</f>
        <v/>
      </c>
      <c r="J109" s="11">
        <f>IF(H109="","",B109+INDEX(Matrix!$H$4:$H$11,MATCH(1,INDEX((Matrix!$A$4:$A$11=E109)*(Matrix!$B$4:$B$11=F109),0),0))/24)</f>
        <v/>
      </c>
      <c r="K109" s="11" t="n"/>
      <c r="L109">
        <f>IF(B109="","",IF(K109&lt;&gt;"",IF(K109&lt;=J109,"Resolved on time","Resolved late"),IF(NOW()&gt;J109,"Past deadline","Open")))</f>
        <v/>
      </c>
    </row>
    <row r="110">
      <c r="B110" s="11" t="n"/>
      <c r="H110">
        <f>IF(OR(E110="",F110=""),"",INDEX(Matrix!$C$4:$C$11,MATCH(1,INDEX((Matrix!$A$4:$A$11=E110)*(Matrix!$B$4:$B$11=F110),0),0)))</f>
        <v/>
      </c>
      <c r="I110" s="11">
        <f>IF(H110="","",B110+INDEX(Matrix!$G$4:$G$11,MATCH(1,INDEX((Matrix!$A$4:$A$11=E110)*(Matrix!$B$4:$B$11=F110),0),0))/24)</f>
        <v/>
      </c>
      <c r="J110" s="11">
        <f>IF(H110="","",B110+INDEX(Matrix!$H$4:$H$11,MATCH(1,INDEX((Matrix!$A$4:$A$11=E110)*(Matrix!$B$4:$B$11=F110),0),0))/24)</f>
        <v/>
      </c>
      <c r="K110" s="11" t="n"/>
      <c r="L110">
        <f>IF(B110="","",IF(K110&lt;&gt;"",IF(K110&lt;=J110,"Resolved on time","Resolved late"),IF(NOW()&gt;J110,"Past deadline","Open")))</f>
        <v/>
      </c>
    </row>
    <row r="111">
      <c r="B111" s="11" t="n"/>
      <c r="H111">
        <f>IF(OR(E111="",F111=""),"",INDEX(Matrix!$C$4:$C$11,MATCH(1,INDEX((Matrix!$A$4:$A$11=E111)*(Matrix!$B$4:$B$11=F111),0),0)))</f>
        <v/>
      </c>
      <c r="I111" s="11">
        <f>IF(H111="","",B111+INDEX(Matrix!$G$4:$G$11,MATCH(1,INDEX((Matrix!$A$4:$A$11=E111)*(Matrix!$B$4:$B$11=F111),0),0))/24)</f>
        <v/>
      </c>
      <c r="J111" s="11">
        <f>IF(H111="","",B111+INDEX(Matrix!$H$4:$H$11,MATCH(1,INDEX((Matrix!$A$4:$A$11=E111)*(Matrix!$B$4:$B$11=F111),0),0))/24)</f>
        <v/>
      </c>
      <c r="K111" s="11" t="n"/>
      <c r="L111">
        <f>IF(B111="","",IF(K111&lt;&gt;"",IF(K111&lt;=J111,"Resolved on time","Resolved late"),IF(NOW()&gt;J111,"Past deadline","Open")))</f>
        <v/>
      </c>
    </row>
    <row r="112">
      <c r="B112" s="11" t="n"/>
      <c r="H112">
        <f>IF(OR(E112="",F112=""),"",INDEX(Matrix!$C$4:$C$11,MATCH(1,INDEX((Matrix!$A$4:$A$11=E112)*(Matrix!$B$4:$B$11=F112),0),0)))</f>
        <v/>
      </c>
      <c r="I112" s="11">
        <f>IF(H112="","",B112+INDEX(Matrix!$G$4:$G$11,MATCH(1,INDEX((Matrix!$A$4:$A$11=E112)*(Matrix!$B$4:$B$11=F112),0),0))/24)</f>
        <v/>
      </c>
      <c r="J112" s="11">
        <f>IF(H112="","",B112+INDEX(Matrix!$H$4:$H$11,MATCH(1,INDEX((Matrix!$A$4:$A$11=E112)*(Matrix!$B$4:$B$11=F112),0),0))/24)</f>
        <v/>
      </c>
      <c r="K112" s="11" t="n"/>
      <c r="L112">
        <f>IF(B112="","",IF(K112&lt;&gt;"",IF(K112&lt;=J112,"Resolved on time","Resolved late"),IF(NOW()&gt;J112,"Past deadline","Open")))</f>
        <v/>
      </c>
    </row>
    <row r="113">
      <c r="B113" s="11" t="n"/>
      <c r="H113">
        <f>IF(OR(E113="",F113=""),"",INDEX(Matrix!$C$4:$C$11,MATCH(1,INDEX((Matrix!$A$4:$A$11=E113)*(Matrix!$B$4:$B$11=F113),0),0)))</f>
        <v/>
      </c>
      <c r="I113" s="11">
        <f>IF(H113="","",B113+INDEX(Matrix!$G$4:$G$11,MATCH(1,INDEX((Matrix!$A$4:$A$11=E113)*(Matrix!$B$4:$B$11=F113),0),0))/24)</f>
        <v/>
      </c>
      <c r="J113" s="11">
        <f>IF(H113="","",B113+INDEX(Matrix!$H$4:$H$11,MATCH(1,INDEX((Matrix!$A$4:$A$11=E113)*(Matrix!$B$4:$B$11=F113),0),0))/24)</f>
        <v/>
      </c>
      <c r="K113" s="11" t="n"/>
      <c r="L113">
        <f>IF(B113="","",IF(K113&lt;&gt;"",IF(K113&lt;=J113,"Resolved on time","Resolved late"),IF(NOW()&gt;J113,"Past deadline","Open")))</f>
        <v/>
      </c>
    </row>
    <row r="114">
      <c r="B114" s="11" t="n"/>
      <c r="H114">
        <f>IF(OR(E114="",F114=""),"",INDEX(Matrix!$C$4:$C$11,MATCH(1,INDEX((Matrix!$A$4:$A$11=E114)*(Matrix!$B$4:$B$11=F114),0),0)))</f>
        <v/>
      </c>
      <c r="I114" s="11">
        <f>IF(H114="","",B114+INDEX(Matrix!$G$4:$G$11,MATCH(1,INDEX((Matrix!$A$4:$A$11=E114)*(Matrix!$B$4:$B$11=F114),0),0))/24)</f>
        <v/>
      </c>
      <c r="J114" s="11">
        <f>IF(H114="","",B114+INDEX(Matrix!$H$4:$H$11,MATCH(1,INDEX((Matrix!$A$4:$A$11=E114)*(Matrix!$B$4:$B$11=F114),0),0))/24)</f>
        <v/>
      </c>
      <c r="K114" s="11" t="n"/>
      <c r="L114">
        <f>IF(B114="","",IF(K114&lt;&gt;"",IF(K114&lt;=J114,"Resolved on time","Resolved late"),IF(NOW()&gt;J114,"Past deadline","Open")))</f>
        <v/>
      </c>
    </row>
    <row r="115">
      <c r="B115" s="11" t="n"/>
      <c r="H115">
        <f>IF(OR(E115="",F115=""),"",INDEX(Matrix!$C$4:$C$11,MATCH(1,INDEX((Matrix!$A$4:$A$11=E115)*(Matrix!$B$4:$B$11=F115),0),0)))</f>
        <v/>
      </c>
      <c r="I115" s="11">
        <f>IF(H115="","",B115+INDEX(Matrix!$G$4:$G$11,MATCH(1,INDEX((Matrix!$A$4:$A$11=E115)*(Matrix!$B$4:$B$11=F115),0),0))/24)</f>
        <v/>
      </c>
      <c r="J115" s="11">
        <f>IF(H115="","",B115+INDEX(Matrix!$H$4:$H$11,MATCH(1,INDEX((Matrix!$A$4:$A$11=E115)*(Matrix!$B$4:$B$11=F115),0),0))/24)</f>
        <v/>
      </c>
      <c r="K115" s="11" t="n"/>
      <c r="L115">
        <f>IF(B115="","",IF(K115&lt;&gt;"",IF(K115&lt;=J115,"Resolved on time","Resolved late"),IF(NOW()&gt;J115,"Past deadline","Open")))</f>
        <v/>
      </c>
    </row>
    <row r="116">
      <c r="B116" s="11" t="n"/>
      <c r="H116">
        <f>IF(OR(E116="",F116=""),"",INDEX(Matrix!$C$4:$C$11,MATCH(1,INDEX((Matrix!$A$4:$A$11=E116)*(Matrix!$B$4:$B$11=F116),0),0)))</f>
        <v/>
      </c>
      <c r="I116" s="11">
        <f>IF(H116="","",B116+INDEX(Matrix!$G$4:$G$11,MATCH(1,INDEX((Matrix!$A$4:$A$11=E116)*(Matrix!$B$4:$B$11=F116),0),0))/24)</f>
        <v/>
      </c>
      <c r="J116" s="11">
        <f>IF(H116="","",B116+INDEX(Matrix!$H$4:$H$11,MATCH(1,INDEX((Matrix!$A$4:$A$11=E116)*(Matrix!$B$4:$B$11=F116),0),0))/24)</f>
        <v/>
      </c>
      <c r="K116" s="11" t="n"/>
      <c r="L116">
        <f>IF(B116="","",IF(K116&lt;&gt;"",IF(K116&lt;=J116,"Resolved on time","Resolved late"),IF(NOW()&gt;J116,"Past deadline","Open")))</f>
        <v/>
      </c>
    </row>
    <row r="117">
      <c r="B117" s="11" t="n"/>
      <c r="H117">
        <f>IF(OR(E117="",F117=""),"",INDEX(Matrix!$C$4:$C$11,MATCH(1,INDEX((Matrix!$A$4:$A$11=E117)*(Matrix!$B$4:$B$11=F117),0),0)))</f>
        <v/>
      </c>
      <c r="I117" s="11">
        <f>IF(H117="","",B117+INDEX(Matrix!$G$4:$G$11,MATCH(1,INDEX((Matrix!$A$4:$A$11=E117)*(Matrix!$B$4:$B$11=F117),0),0))/24)</f>
        <v/>
      </c>
      <c r="J117" s="11">
        <f>IF(H117="","",B117+INDEX(Matrix!$H$4:$H$11,MATCH(1,INDEX((Matrix!$A$4:$A$11=E117)*(Matrix!$B$4:$B$11=F117),0),0))/24)</f>
        <v/>
      </c>
      <c r="K117" s="11" t="n"/>
      <c r="L117">
        <f>IF(B117="","",IF(K117&lt;&gt;"",IF(K117&lt;=J117,"Resolved on time","Resolved late"),IF(NOW()&gt;J117,"Past deadline","Open")))</f>
        <v/>
      </c>
    </row>
    <row r="118">
      <c r="B118" s="11" t="n"/>
      <c r="H118">
        <f>IF(OR(E118="",F118=""),"",INDEX(Matrix!$C$4:$C$11,MATCH(1,INDEX((Matrix!$A$4:$A$11=E118)*(Matrix!$B$4:$B$11=F118),0),0)))</f>
        <v/>
      </c>
      <c r="I118" s="11">
        <f>IF(H118="","",B118+INDEX(Matrix!$G$4:$G$11,MATCH(1,INDEX((Matrix!$A$4:$A$11=E118)*(Matrix!$B$4:$B$11=F118),0),0))/24)</f>
        <v/>
      </c>
      <c r="J118" s="11">
        <f>IF(H118="","",B118+INDEX(Matrix!$H$4:$H$11,MATCH(1,INDEX((Matrix!$A$4:$A$11=E118)*(Matrix!$B$4:$B$11=F118),0),0))/24)</f>
        <v/>
      </c>
      <c r="K118" s="11" t="n"/>
      <c r="L118">
        <f>IF(B118="","",IF(K118&lt;&gt;"",IF(K118&lt;=J118,"Resolved on time","Resolved late"),IF(NOW()&gt;J118,"Past deadline","Open")))</f>
        <v/>
      </c>
    </row>
    <row r="119">
      <c r="B119" s="11" t="n"/>
      <c r="H119">
        <f>IF(OR(E119="",F119=""),"",INDEX(Matrix!$C$4:$C$11,MATCH(1,INDEX((Matrix!$A$4:$A$11=E119)*(Matrix!$B$4:$B$11=F119),0),0)))</f>
        <v/>
      </c>
      <c r="I119" s="11">
        <f>IF(H119="","",B119+INDEX(Matrix!$G$4:$G$11,MATCH(1,INDEX((Matrix!$A$4:$A$11=E119)*(Matrix!$B$4:$B$11=F119),0),0))/24)</f>
        <v/>
      </c>
      <c r="J119" s="11">
        <f>IF(H119="","",B119+INDEX(Matrix!$H$4:$H$11,MATCH(1,INDEX((Matrix!$A$4:$A$11=E119)*(Matrix!$B$4:$B$11=F119),0),0))/24)</f>
        <v/>
      </c>
      <c r="K119" s="11" t="n"/>
      <c r="L119">
        <f>IF(B119="","",IF(K119&lt;&gt;"",IF(K119&lt;=J119,"Resolved on time","Resolved late"),IF(NOW()&gt;J119,"Past deadline","Open")))</f>
        <v/>
      </c>
    </row>
    <row r="120">
      <c r="B120" s="11" t="n"/>
      <c r="H120">
        <f>IF(OR(E120="",F120=""),"",INDEX(Matrix!$C$4:$C$11,MATCH(1,INDEX((Matrix!$A$4:$A$11=E120)*(Matrix!$B$4:$B$11=F120),0),0)))</f>
        <v/>
      </c>
      <c r="I120" s="11">
        <f>IF(H120="","",B120+INDEX(Matrix!$G$4:$G$11,MATCH(1,INDEX((Matrix!$A$4:$A$11=E120)*(Matrix!$B$4:$B$11=F120),0),0))/24)</f>
        <v/>
      </c>
      <c r="J120" s="11">
        <f>IF(H120="","",B120+INDEX(Matrix!$H$4:$H$11,MATCH(1,INDEX((Matrix!$A$4:$A$11=E120)*(Matrix!$B$4:$B$11=F120),0),0))/24)</f>
        <v/>
      </c>
      <c r="K120" s="11" t="n"/>
      <c r="L120">
        <f>IF(B120="","",IF(K120&lt;&gt;"",IF(K120&lt;=J120,"Resolved on time","Resolved late"),IF(NOW()&gt;J120,"Past deadline","Open")))</f>
        <v/>
      </c>
    </row>
    <row r="121">
      <c r="B121" s="11" t="n"/>
      <c r="H121">
        <f>IF(OR(E121="",F121=""),"",INDEX(Matrix!$C$4:$C$11,MATCH(1,INDEX((Matrix!$A$4:$A$11=E121)*(Matrix!$B$4:$B$11=F121),0),0)))</f>
        <v/>
      </c>
      <c r="I121" s="11">
        <f>IF(H121="","",B121+INDEX(Matrix!$G$4:$G$11,MATCH(1,INDEX((Matrix!$A$4:$A$11=E121)*(Matrix!$B$4:$B$11=F121),0),0))/24)</f>
        <v/>
      </c>
      <c r="J121" s="11">
        <f>IF(H121="","",B121+INDEX(Matrix!$H$4:$H$11,MATCH(1,INDEX((Matrix!$A$4:$A$11=E121)*(Matrix!$B$4:$B$11=F121),0),0))/24)</f>
        <v/>
      </c>
      <c r="K121" s="11" t="n"/>
      <c r="L121">
        <f>IF(B121="","",IF(K121&lt;&gt;"",IF(K121&lt;=J121,"Resolved on time","Resolved late"),IF(NOW()&gt;J121,"Past deadline","Open")))</f>
        <v/>
      </c>
    </row>
    <row r="122">
      <c r="B122" s="11" t="n"/>
      <c r="H122">
        <f>IF(OR(E122="",F122=""),"",INDEX(Matrix!$C$4:$C$11,MATCH(1,INDEX((Matrix!$A$4:$A$11=E122)*(Matrix!$B$4:$B$11=F122),0),0)))</f>
        <v/>
      </c>
      <c r="I122" s="11">
        <f>IF(H122="","",B122+INDEX(Matrix!$G$4:$G$11,MATCH(1,INDEX((Matrix!$A$4:$A$11=E122)*(Matrix!$B$4:$B$11=F122),0),0))/24)</f>
        <v/>
      </c>
      <c r="J122" s="11">
        <f>IF(H122="","",B122+INDEX(Matrix!$H$4:$H$11,MATCH(1,INDEX((Matrix!$A$4:$A$11=E122)*(Matrix!$B$4:$B$11=F122),0),0))/24)</f>
        <v/>
      </c>
      <c r="K122" s="11" t="n"/>
      <c r="L122">
        <f>IF(B122="","",IF(K122&lt;&gt;"",IF(K122&lt;=J122,"Resolved on time","Resolved late"),IF(NOW()&gt;J122,"Past deadline","Open")))</f>
        <v/>
      </c>
    </row>
    <row r="123">
      <c r="B123" s="11" t="n"/>
      <c r="H123">
        <f>IF(OR(E123="",F123=""),"",INDEX(Matrix!$C$4:$C$11,MATCH(1,INDEX((Matrix!$A$4:$A$11=E123)*(Matrix!$B$4:$B$11=F123),0),0)))</f>
        <v/>
      </c>
      <c r="I123" s="11">
        <f>IF(H123="","",B123+INDEX(Matrix!$G$4:$G$11,MATCH(1,INDEX((Matrix!$A$4:$A$11=E123)*(Matrix!$B$4:$B$11=F123),0),0))/24)</f>
        <v/>
      </c>
      <c r="J123" s="11">
        <f>IF(H123="","",B123+INDEX(Matrix!$H$4:$H$11,MATCH(1,INDEX((Matrix!$A$4:$A$11=E123)*(Matrix!$B$4:$B$11=F123),0),0))/24)</f>
        <v/>
      </c>
      <c r="K123" s="11" t="n"/>
      <c r="L123">
        <f>IF(B123="","",IF(K123&lt;&gt;"",IF(K123&lt;=J123,"Resolved on time","Resolved late"),IF(NOW()&gt;J123,"Past deadline","Open")))</f>
        <v/>
      </c>
    </row>
    <row r="124">
      <c r="B124" s="11" t="n"/>
      <c r="H124">
        <f>IF(OR(E124="",F124=""),"",INDEX(Matrix!$C$4:$C$11,MATCH(1,INDEX((Matrix!$A$4:$A$11=E124)*(Matrix!$B$4:$B$11=F124),0),0)))</f>
        <v/>
      </c>
      <c r="I124" s="11">
        <f>IF(H124="","",B124+INDEX(Matrix!$G$4:$G$11,MATCH(1,INDEX((Matrix!$A$4:$A$11=E124)*(Matrix!$B$4:$B$11=F124),0),0))/24)</f>
        <v/>
      </c>
      <c r="J124" s="11">
        <f>IF(H124="","",B124+INDEX(Matrix!$H$4:$H$11,MATCH(1,INDEX((Matrix!$A$4:$A$11=E124)*(Matrix!$B$4:$B$11=F124),0),0))/24)</f>
        <v/>
      </c>
      <c r="K124" s="11" t="n"/>
      <c r="L124">
        <f>IF(B124="","",IF(K124&lt;&gt;"",IF(K124&lt;=J124,"Resolved on time","Resolved late"),IF(NOW()&gt;J124,"Past deadline","Open")))</f>
        <v/>
      </c>
    </row>
    <row r="125">
      <c r="B125" s="11" t="n"/>
      <c r="H125">
        <f>IF(OR(E125="",F125=""),"",INDEX(Matrix!$C$4:$C$11,MATCH(1,INDEX((Matrix!$A$4:$A$11=E125)*(Matrix!$B$4:$B$11=F125),0),0)))</f>
        <v/>
      </c>
      <c r="I125" s="11">
        <f>IF(H125="","",B125+INDEX(Matrix!$G$4:$G$11,MATCH(1,INDEX((Matrix!$A$4:$A$11=E125)*(Matrix!$B$4:$B$11=F125),0),0))/24)</f>
        <v/>
      </c>
      <c r="J125" s="11">
        <f>IF(H125="","",B125+INDEX(Matrix!$H$4:$H$11,MATCH(1,INDEX((Matrix!$A$4:$A$11=E125)*(Matrix!$B$4:$B$11=F125),0),0))/24)</f>
        <v/>
      </c>
      <c r="K125" s="11" t="n"/>
      <c r="L125">
        <f>IF(B125="","",IF(K125&lt;&gt;"",IF(K125&lt;=J125,"Resolved on time","Resolved late"),IF(NOW()&gt;J125,"Past deadline","Open")))</f>
        <v/>
      </c>
    </row>
    <row r="126">
      <c r="B126" s="11" t="n"/>
      <c r="H126">
        <f>IF(OR(E126="",F126=""),"",INDEX(Matrix!$C$4:$C$11,MATCH(1,INDEX((Matrix!$A$4:$A$11=E126)*(Matrix!$B$4:$B$11=F126),0),0)))</f>
        <v/>
      </c>
      <c r="I126" s="11">
        <f>IF(H126="","",B126+INDEX(Matrix!$G$4:$G$11,MATCH(1,INDEX((Matrix!$A$4:$A$11=E126)*(Matrix!$B$4:$B$11=F126),0),0))/24)</f>
        <v/>
      </c>
      <c r="J126" s="11">
        <f>IF(H126="","",B126+INDEX(Matrix!$H$4:$H$11,MATCH(1,INDEX((Matrix!$A$4:$A$11=E126)*(Matrix!$B$4:$B$11=F126),0),0))/24)</f>
        <v/>
      </c>
      <c r="K126" s="11" t="n"/>
      <c r="L126">
        <f>IF(B126="","",IF(K126&lt;&gt;"",IF(K126&lt;=J126,"Resolved on time","Resolved late"),IF(NOW()&gt;J126,"Past deadline","Open")))</f>
        <v/>
      </c>
    </row>
    <row r="127">
      <c r="B127" s="11" t="n"/>
      <c r="H127">
        <f>IF(OR(E127="",F127=""),"",INDEX(Matrix!$C$4:$C$11,MATCH(1,INDEX((Matrix!$A$4:$A$11=E127)*(Matrix!$B$4:$B$11=F127),0),0)))</f>
        <v/>
      </c>
      <c r="I127" s="11">
        <f>IF(H127="","",B127+INDEX(Matrix!$G$4:$G$11,MATCH(1,INDEX((Matrix!$A$4:$A$11=E127)*(Matrix!$B$4:$B$11=F127),0),0))/24)</f>
        <v/>
      </c>
      <c r="J127" s="11">
        <f>IF(H127="","",B127+INDEX(Matrix!$H$4:$H$11,MATCH(1,INDEX((Matrix!$A$4:$A$11=E127)*(Matrix!$B$4:$B$11=F127),0),0))/24)</f>
        <v/>
      </c>
      <c r="K127" s="11" t="n"/>
      <c r="L127">
        <f>IF(B127="","",IF(K127&lt;&gt;"",IF(K127&lt;=J127,"Resolved on time","Resolved late"),IF(NOW()&gt;J127,"Past deadline","Open")))</f>
        <v/>
      </c>
    </row>
    <row r="128">
      <c r="B128" s="11" t="n"/>
      <c r="H128">
        <f>IF(OR(E128="",F128=""),"",INDEX(Matrix!$C$4:$C$11,MATCH(1,INDEX((Matrix!$A$4:$A$11=E128)*(Matrix!$B$4:$B$11=F128),0),0)))</f>
        <v/>
      </c>
      <c r="I128" s="11">
        <f>IF(H128="","",B128+INDEX(Matrix!$G$4:$G$11,MATCH(1,INDEX((Matrix!$A$4:$A$11=E128)*(Matrix!$B$4:$B$11=F128),0),0))/24)</f>
        <v/>
      </c>
      <c r="J128" s="11">
        <f>IF(H128="","",B128+INDEX(Matrix!$H$4:$H$11,MATCH(1,INDEX((Matrix!$A$4:$A$11=E128)*(Matrix!$B$4:$B$11=F128),0),0))/24)</f>
        <v/>
      </c>
      <c r="K128" s="11" t="n"/>
      <c r="L128">
        <f>IF(B128="","",IF(K128&lt;&gt;"",IF(K128&lt;=J128,"Resolved on time","Resolved late"),IF(NOW()&gt;J128,"Past deadline","Open")))</f>
        <v/>
      </c>
    </row>
    <row r="129">
      <c r="B129" s="11" t="n"/>
      <c r="H129">
        <f>IF(OR(E129="",F129=""),"",INDEX(Matrix!$C$4:$C$11,MATCH(1,INDEX((Matrix!$A$4:$A$11=E129)*(Matrix!$B$4:$B$11=F129),0),0)))</f>
        <v/>
      </c>
      <c r="I129" s="11">
        <f>IF(H129="","",B129+INDEX(Matrix!$G$4:$G$11,MATCH(1,INDEX((Matrix!$A$4:$A$11=E129)*(Matrix!$B$4:$B$11=F129),0),0))/24)</f>
        <v/>
      </c>
      <c r="J129" s="11">
        <f>IF(H129="","",B129+INDEX(Matrix!$H$4:$H$11,MATCH(1,INDEX((Matrix!$A$4:$A$11=E129)*(Matrix!$B$4:$B$11=F129),0),0))/24)</f>
        <v/>
      </c>
      <c r="K129" s="11" t="n"/>
      <c r="L129">
        <f>IF(B129="","",IF(K129&lt;&gt;"",IF(K129&lt;=J129,"Resolved on time","Resolved late"),IF(NOW()&gt;J129,"Past deadline","Open")))</f>
        <v/>
      </c>
    </row>
    <row r="130">
      <c r="B130" s="11" t="n"/>
      <c r="H130">
        <f>IF(OR(E130="",F130=""),"",INDEX(Matrix!$C$4:$C$11,MATCH(1,INDEX((Matrix!$A$4:$A$11=E130)*(Matrix!$B$4:$B$11=F130),0),0)))</f>
        <v/>
      </c>
      <c r="I130" s="11">
        <f>IF(H130="","",B130+INDEX(Matrix!$G$4:$G$11,MATCH(1,INDEX((Matrix!$A$4:$A$11=E130)*(Matrix!$B$4:$B$11=F130),0),0))/24)</f>
        <v/>
      </c>
      <c r="J130" s="11">
        <f>IF(H130="","",B130+INDEX(Matrix!$H$4:$H$11,MATCH(1,INDEX((Matrix!$A$4:$A$11=E130)*(Matrix!$B$4:$B$11=F130),0),0))/24)</f>
        <v/>
      </c>
      <c r="K130" s="11" t="n"/>
      <c r="L130">
        <f>IF(B130="","",IF(K130&lt;&gt;"",IF(K130&lt;=J130,"Resolved on time","Resolved late"),IF(NOW()&gt;J130,"Past deadline","Open")))</f>
        <v/>
      </c>
    </row>
    <row r="131">
      <c r="B131" s="11" t="n"/>
      <c r="H131">
        <f>IF(OR(E131="",F131=""),"",INDEX(Matrix!$C$4:$C$11,MATCH(1,INDEX((Matrix!$A$4:$A$11=E131)*(Matrix!$B$4:$B$11=F131),0),0)))</f>
        <v/>
      </c>
      <c r="I131" s="11">
        <f>IF(H131="","",B131+INDEX(Matrix!$G$4:$G$11,MATCH(1,INDEX((Matrix!$A$4:$A$11=E131)*(Matrix!$B$4:$B$11=F131),0),0))/24)</f>
        <v/>
      </c>
      <c r="J131" s="11">
        <f>IF(H131="","",B131+INDEX(Matrix!$H$4:$H$11,MATCH(1,INDEX((Matrix!$A$4:$A$11=E131)*(Matrix!$B$4:$B$11=F131),0),0))/24)</f>
        <v/>
      </c>
      <c r="K131" s="11" t="n"/>
      <c r="L131">
        <f>IF(B131="","",IF(K131&lt;&gt;"",IF(K131&lt;=J131,"Resolved on time","Resolved late"),IF(NOW()&gt;J131,"Past deadline","Open")))</f>
        <v/>
      </c>
    </row>
    <row r="132">
      <c r="B132" s="11" t="n"/>
      <c r="H132">
        <f>IF(OR(E132="",F132=""),"",INDEX(Matrix!$C$4:$C$11,MATCH(1,INDEX((Matrix!$A$4:$A$11=E132)*(Matrix!$B$4:$B$11=F132),0),0)))</f>
        <v/>
      </c>
      <c r="I132" s="11">
        <f>IF(H132="","",B132+INDEX(Matrix!$G$4:$G$11,MATCH(1,INDEX((Matrix!$A$4:$A$11=E132)*(Matrix!$B$4:$B$11=F132),0),0))/24)</f>
        <v/>
      </c>
      <c r="J132" s="11">
        <f>IF(H132="","",B132+INDEX(Matrix!$H$4:$H$11,MATCH(1,INDEX((Matrix!$A$4:$A$11=E132)*(Matrix!$B$4:$B$11=F132),0),0))/24)</f>
        <v/>
      </c>
      <c r="K132" s="11" t="n"/>
      <c r="L132">
        <f>IF(B132="","",IF(K132&lt;&gt;"",IF(K132&lt;=J132,"Resolved on time","Resolved late"),IF(NOW()&gt;J132,"Past deadline","Open")))</f>
        <v/>
      </c>
    </row>
    <row r="133">
      <c r="B133" s="11" t="n"/>
      <c r="H133">
        <f>IF(OR(E133="",F133=""),"",INDEX(Matrix!$C$4:$C$11,MATCH(1,INDEX((Matrix!$A$4:$A$11=E133)*(Matrix!$B$4:$B$11=F133),0),0)))</f>
        <v/>
      </c>
      <c r="I133" s="11">
        <f>IF(H133="","",B133+INDEX(Matrix!$G$4:$G$11,MATCH(1,INDEX((Matrix!$A$4:$A$11=E133)*(Matrix!$B$4:$B$11=F133),0),0))/24)</f>
        <v/>
      </c>
      <c r="J133" s="11">
        <f>IF(H133="","",B133+INDEX(Matrix!$H$4:$H$11,MATCH(1,INDEX((Matrix!$A$4:$A$11=E133)*(Matrix!$B$4:$B$11=F133),0),0))/24)</f>
        <v/>
      </c>
      <c r="K133" s="11" t="n"/>
      <c r="L133">
        <f>IF(B133="","",IF(K133&lt;&gt;"",IF(K133&lt;=J133,"Resolved on time","Resolved late"),IF(NOW()&gt;J133,"Past deadline","Open")))</f>
        <v/>
      </c>
    </row>
    <row r="134">
      <c r="B134" s="11" t="n"/>
      <c r="H134">
        <f>IF(OR(E134="",F134=""),"",INDEX(Matrix!$C$4:$C$11,MATCH(1,INDEX((Matrix!$A$4:$A$11=E134)*(Matrix!$B$4:$B$11=F134),0),0)))</f>
        <v/>
      </c>
      <c r="I134" s="11">
        <f>IF(H134="","",B134+INDEX(Matrix!$G$4:$G$11,MATCH(1,INDEX((Matrix!$A$4:$A$11=E134)*(Matrix!$B$4:$B$11=F134),0),0))/24)</f>
        <v/>
      </c>
      <c r="J134" s="11">
        <f>IF(H134="","",B134+INDEX(Matrix!$H$4:$H$11,MATCH(1,INDEX((Matrix!$A$4:$A$11=E134)*(Matrix!$B$4:$B$11=F134),0),0))/24)</f>
        <v/>
      </c>
      <c r="K134" s="11" t="n"/>
      <c r="L134">
        <f>IF(B134="","",IF(K134&lt;&gt;"",IF(K134&lt;=J134,"Resolved on time","Resolved late"),IF(NOW()&gt;J134,"Past deadline","Open")))</f>
        <v/>
      </c>
    </row>
    <row r="135">
      <c r="B135" s="11" t="n"/>
      <c r="H135">
        <f>IF(OR(E135="",F135=""),"",INDEX(Matrix!$C$4:$C$11,MATCH(1,INDEX((Matrix!$A$4:$A$11=E135)*(Matrix!$B$4:$B$11=F135),0),0)))</f>
        <v/>
      </c>
      <c r="I135" s="11">
        <f>IF(H135="","",B135+INDEX(Matrix!$G$4:$G$11,MATCH(1,INDEX((Matrix!$A$4:$A$11=E135)*(Matrix!$B$4:$B$11=F135),0),0))/24)</f>
        <v/>
      </c>
      <c r="J135" s="11">
        <f>IF(H135="","",B135+INDEX(Matrix!$H$4:$H$11,MATCH(1,INDEX((Matrix!$A$4:$A$11=E135)*(Matrix!$B$4:$B$11=F135),0),0))/24)</f>
        <v/>
      </c>
      <c r="K135" s="11" t="n"/>
      <c r="L135">
        <f>IF(B135="","",IF(K135&lt;&gt;"",IF(K135&lt;=J135,"Resolved on time","Resolved late"),IF(NOW()&gt;J135,"Past deadline","Open")))</f>
        <v/>
      </c>
    </row>
    <row r="136">
      <c r="B136" s="11" t="n"/>
      <c r="H136">
        <f>IF(OR(E136="",F136=""),"",INDEX(Matrix!$C$4:$C$11,MATCH(1,INDEX((Matrix!$A$4:$A$11=E136)*(Matrix!$B$4:$B$11=F136),0),0)))</f>
        <v/>
      </c>
      <c r="I136" s="11">
        <f>IF(H136="","",B136+INDEX(Matrix!$G$4:$G$11,MATCH(1,INDEX((Matrix!$A$4:$A$11=E136)*(Matrix!$B$4:$B$11=F136),0),0))/24)</f>
        <v/>
      </c>
      <c r="J136" s="11">
        <f>IF(H136="","",B136+INDEX(Matrix!$H$4:$H$11,MATCH(1,INDEX((Matrix!$A$4:$A$11=E136)*(Matrix!$B$4:$B$11=F136),0),0))/24)</f>
        <v/>
      </c>
      <c r="K136" s="11" t="n"/>
      <c r="L136">
        <f>IF(B136="","",IF(K136&lt;&gt;"",IF(K136&lt;=J136,"Resolved on time","Resolved late"),IF(NOW()&gt;J136,"Past deadline","Open")))</f>
        <v/>
      </c>
    </row>
    <row r="137">
      <c r="B137" s="11" t="n"/>
      <c r="H137">
        <f>IF(OR(E137="",F137=""),"",INDEX(Matrix!$C$4:$C$11,MATCH(1,INDEX((Matrix!$A$4:$A$11=E137)*(Matrix!$B$4:$B$11=F137),0),0)))</f>
        <v/>
      </c>
      <c r="I137" s="11">
        <f>IF(H137="","",B137+INDEX(Matrix!$G$4:$G$11,MATCH(1,INDEX((Matrix!$A$4:$A$11=E137)*(Matrix!$B$4:$B$11=F137),0),0))/24)</f>
        <v/>
      </c>
      <c r="J137" s="11">
        <f>IF(H137="","",B137+INDEX(Matrix!$H$4:$H$11,MATCH(1,INDEX((Matrix!$A$4:$A$11=E137)*(Matrix!$B$4:$B$11=F137),0),0))/24)</f>
        <v/>
      </c>
      <c r="K137" s="11" t="n"/>
      <c r="L137">
        <f>IF(B137="","",IF(K137&lt;&gt;"",IF(K137&lt;=J137,"Resolved on time","Resolved late"),IF(NOW()&gt;J137,"Past deadline","Open")))</f>
        <v/>
      </c>
    </row>
    <row r="138">
      <c r="B138" s="11" t="n"/>
      <c r="H138">
        <f>IF(OR(E138="",F138=""),"",INDEX(Matrix!$C$4:$C$11,MATCH(1,INDEX((Matrix!$A$4:$A$11=E138)*(Matrix!$B$4:$B$11=F138),0),0)))</f>
        <v/>
      </c>
      <c r="I138" s="11">
        <f>IF(H138="","",B138+INDEX(Matrix!$G$4:$G$11,MATCH(1,INDEX((Matrix!$A$4:$A$11=E138)*(Matrix!$B$4:$B$11=F138),0),0))/24)</f>
        <v/>
      </c>
      <c r="J138" s="11">
        <f>IF(H138="","",B138+INDEX(Matrix!$H$4:$H$11,MATCH(1,INDEX((Matrix!$A$4:$A$11=E138)*(Matrix!$B$4:$B$11=F138),0),0))/24)</f>
        <v/>
      </c>
      <c r="K138" s="11" t="n"/>
      <c r="L138">
        <f>IF(B138="","",IF(K138&lt;&gt;"",IF(K138&lt;=J138,"Resolved on time","Resolved late"),IF(NOW()&gt;J138,"Past deadline","Open")))</f>
        <v/>
      </c>
    </row>
    <row r="139">
      <c r="B139" s="11" t="n"/>
      <c r="H139">
        <f>IF(OR(E139="",F139=""),"",INDEX(Matrix!$C$4:$C$11,MATCH(1,INDEX((Matrix!$A$4:$A$11=E139)*(Matrix!$B$4:$B$11=F139),0),0)))</f>
        <v/>
      </c>
      <c r="I139" s="11">
        <f>IF(H139="","",B139+INDEX(Matrix!$G$4:$G$11,MATCH(1,INDEX((Matrix!$A$4:$A$11=E139)*(Matrix!$B$4:$B$11=F139),0),0))/24)</f>
        <v/>
      </c>
      <c r="J139" s="11">
        <f>IF(H139="","",B139+INDEX(Matrix!$H$4:$H$11,MATCH(1,INDEX((Matrix!$A$4:$A$11=E139)*(Matrix!$B$4:$B$11=F139),0),0))/24)</f>
        <v/>
      </c>
      <c r="K139" s="11" t="n"/>
      <c r="L139">
        <f>IF(B139="","",IF(K139&lt;&gt;"",IF(K139&lt;=J139,"Resolved on time","Resolved late"),IF(NOW()&gt;J139,"Past deadline","Open")))</f>
        <v/>
      </c>
    </row>
    <row r="140">
      <c r="B140" s="11" t="n"/>
      <c r="H140">
        <f>IF(OR(E140="",F140=""),"",INDEX(Matrix!$C$4:$C$11,MATCH(1,INDEX((Matrix!$A$4:$A$11=E140)*(Matrix!$B$4:$B$11=F140),0),0)))</f>
        <v/>
      </c>
      <c r="I140" s="11">
        <f>IF(H140="","",B140+INDEX(Matrix!$G$4:$G$11,MATCH(1,INDEX((Matrix!$A$4:$A$11=E140)*(Matrix!$B$4:$B$11=F140),0),0))/24)</f>
        <v/>
      </c>
      <c r="J140" s="11">
        <f>IF(H140="","",B140+INDEX(Matrix!$H$4:$H$11,MATCH(1,INDEX((Matrix!$A$4:$A$11=E140)*(Matrix!$B$4:$B$11=F140),0),0))/24)</f>
        <v/>
      </c>
      <c r="K140" s="11" t="n"/>
      <c r="L140">
        <f>IF(B140="","",IF(K140&lt;&gt;"",IF(K140&lt;=J140,"Resolved on time","Resolved late"),IF(NOW()&gt;J140,"Past deadline","Open")))</f>
        <v/>
      </c>
    </row>
    <row r="141">
      <c r="B141" s="11" t="n"/>
      <c r="H141">
        <f>IF(OR(E141="",F141=""),"",INDEX(Matrix!$C$4:$C$11,MATCH(1,INDEX((Matrix!$A$4:$A$11=E141)*(Matrix!$B$4:$B$11=F141),0),0)))</f>
        <v/>
      </c>
      <c r="I141" s="11">
        <f>IF(H141="","",B141+INDEX(Matrix!$G$4:$G$11,MATCH(1,INDEX((Matrix!$A$4:$A$11=E141)*(Matrix!$B$4:$B$11=F141),0),0))/24)</f>
        <v/>
      </c>
      <c r="J141" s="11">
        <f>IF(H141="","",B141+INDEX(Matrix!$H$4:$H$11,MATCH(1,INDEX((Matrix!$A$4:$A$11=E141)*(Matrix!$B$4:$B$11=F141),0),0))/24)</f>
        <v/>
      </c>
      <c r="K141" s="11" t="n"/>
      <c r="L141">
        <f>IF(B141="","",IF(K141&lt;&gt;"",IF(K141&lt;=J141,"Resolved on time","Resolved late"),IF(NOW()&gt;J141,"Past deadline","Open")))</f>
        <v/>
      </c>
    </row>
    <row r="142">
      <c r="B142" s="11" t="n"/>
      <c r="H142">
        <f>IF(OR(E142="",F142=""),"",INDEX(Matrix!$C$4:$C$11,MATCH(1,INDEX((Matrix!$A$4:$A$11=E142)*(Matrix!$B$4:$B$11=F142),0),0)))</f>
        <v/>
      </c>
      <c r="I142" s="11">
        <f>IF(H142="","",B142+INDEX(Matrix!$G$4:$G$11,MATCH(1,INDEX((Matrix!$A$4:$A$11=E142)*(Matrix!$B$4:$B$11=F142),0),0))/24)</f>
        <v/>
      </c>
      <c r="J142" s="11">
        <f>IF(H142="","",B142+INDEX(Matrix!$H$4:$H$11,MATCH(1,INDEX((Matrix!$A$4:$A$11=E142)*(Matrix!$B$4:$B$11=F142),0),0))/24)</f>
        <v/>
      </c>
      <c r="K142" s="11" t="n"/>
      <c r="L142">
        <f>IF(B142="","",IF(K142&lt;&gt;"",IF(K142&lt;=J142,"Resolved on time","Resolved late"),IF(NOW()&gt;J142,"Past deadline","Open")))</f>
        <v/>
      </c>
    </row>
    <row r="143">
      <c r="B143" s="11" t="n"/>
      <c r="H143">
        <f>IF(OR(E143="",F143=""),"",INDEX(Matrix!$C$4:$C$11,MATCH(1,INDEX((Matrix!$A$4:$A$11=E143)*(Matrix!$B$4:$B$11=F143),0),0)))</f>
        <v/>
      </c>
      <c r="I143" s="11">
        <f>IF(H143="","",B143+INDEX(Matrix!$G$4:$G$11,MATCH(1,INDEX((Matrix!$A$4:$A$11=E143)*(Matrix!$B$4:$B$11=F143),0),0))/24)</f>
        <v/>
      </c>
      <c r="J143" s="11">
        <f>IF(H143="","",B143+INDEX(Matrix!$H$4:$H$11,MATCH(1,INDEX((Matrix!$A$4:$A$11=E143)*(Matrix!$B$4:$B$11=F143),0),0))/24)</f>
        <v/>
      </c>
      <c r="K143" s="11" t="n"/>
      <c r="L143">
        <f>IF(B143="","",IF(K143&lt;&gt;"",IF(K143&lt;=J143,"Resolved on time","Resolved late"),IF(NOW()&gt;J143,"Past deadline","Open")))</f>
        <v/>
      </c>
    </row>
    <row r="144">
      <c r="B144" s="11" t="n"/>
      <c r="H144">
        <f>IF(OR(E144="",F144=""),"",INDEX(Matrix!$C$4:$C$11,MATCH(1,INDEX((Matrix!$A$4:$A$11=E144)*(Matrix!$B$4:$B$11=F144),0),0)))</f>
        <v/>
      </c>
      <c r="I144" s="11">
        <f>IF(H144="","",B144+INDEX(Matrix!$G$4:$G$11,MATCH(1,INDEX((Matrix!$A$4:$A$11=E144)*(Matrix!$B$4:$B$11=F144),0),0))/24)</f>
        <v/>
      </c>
      <c r="J144" s="11">
        <f>IF(H144="","",B144+INDEX(Matrix!$H$4:$H$11,MATCH(1,INDEX((Matrix!$A$4:$A$11=E144)*(Matrix!$B$4:$B$11=F144),0),0))/24)</f>
        <v/>
      </c>
      <c r="K144" s="11" t="n"/>
      <c r="L144">
        <f>IF(B144="","",IF(K144&lt;&gt;"",IF(K144&lt;=J144,"Resolved on time","Resolved late"),IF(NOW()&gt;J144,"Past deadline","Open")))</f>
        <v/>
      </c>
    </row>
    <row r="145">
      <c r="B145" s="11" t="n"/>
      <c r="H145">
        <f>IF(OR(E145="",F145=""),"",INDEX(Matrix!$C$4:$C$11,MATCH(1,INDEX((Matrix!$A$4:$A$11=E145)*(Matrix!$B$4:$B$11=F145),0),0)))</f>
        <v/>
      </c>
      <c r="I145" s="11">
        <f>IF(H145="","",B145+INDEX(Matrix!$G$4:$G$11,MATCH(1,INDEX((Matrix!$A$4:$A$11=E145)*(Matrix!$B$4:$B$11=F145),0),0))/24)</f>
        <v/>
      </c>
      <c r="J145" s="11">
        <f>IF(H145="","",B145+INDEX(Matrix!$H$4:$H$11,MATCH(1,INDEX((Matrix!$A$4:$A$11=E145)*(Matrix!$B$4:$B$11=F145),0),0))/24)</f>
        <v/>
      </c>
      <c r="K145" s="11" t="n"/>
      <c r="L145">
        <f>IF(B145="","",IF(K145&lt;&gt;"",IF(K145&lt;=J145,"Resolved on time","Resolved late"),IF(NOW()&gt;J145,"Past deadline","Open")))</f>
        <v/>
      </c>
    </row>
    <row r="146">
      <c r="B146" s="11" t="n"/>
      <c r="H146">
        <f>IF(OR(E146="",F146=""),"",INDEX(Matrix!$C$4:$C$11,MATCH(1,INDEX((Matrix!$A$4:$A$11=E146)*(Matrix!$B$4:$B$11=F146),0),0)))</f>
        <v/>
      </c>
      <c r="I146" s="11">
        <f>IF(H146="","",B146+INDEX(Matrix!$G$4:$G$11,MATCH(1,INDEX((Matrix!$A$4:$A$11=E146)*(Matrix!$B$4:$B$11=F146),0),0))/24)</f>
        <v/>
      </c>
      <c r="J146" s="11">
        <f>IF(H146="","",B146+INDEX(Matrix!$H$4:$H$11,MATCH(1,INDEX((Matrix!$A$4:$A$11=E146)*(Matrix!$B$4:$B$11=F146),0),0))/24)</f>
        <v/>
      </c>
      <c r="K146" s="11" t="n"/>
      <c r="L146">
        <f>IF(B146="","",IF(K146&lt;&gt;"",IF(K146&lt;=J146,"Resolved on time","Resolved late"),IF(NOW()&gt;J146,"Past deadline","Open")))</f>
        <v/>
      </c>
    </row>
    <row r="147">
      <c r="B147" s="11" t="n"/>
      <c r="H147">
        <f>IF(OR(E147="",F147=""),"",INDEX(Matrix!$C$4:$C$11,MATCH(1,INDEX((Matrix!$A$4:$A$11=E147)*(Matrix!$B$4:$B$11=F147),0),0)))</f>
        <v/>
      </c>
      <c r="I147" s="11">
        <f>IF(H147="","",B147+INDEX(Matrix!$G$4:$G$11,MATCH(1,INDEX((Matrix!$A$4:$A$11=E147)*(Matrix!$B$4:$B$11=F147),0),0))/24)</f>
        <v/>
      </c>
      <c r="J147" s="11">
        <f>IF(H147="","",B147+INDEX(Matrix!$H$4:$H$11,MATCH(1,INDEX((Matrix!$A$4:$A$11=E147)*(Matrix!$B$4:$B$11=F147),0),0))/24)</f>
        <v/>
      </c>
      <c r="K147" s="11" t="n"/>
      <c r="L147">
        <f>IF(B147="","",IF(K147&lt;&gt;"",IF(K147&lt;=J147,"Resolved on time","Resolved late"),IF(NOW()&gt;J147,"Past deadline","Open")))</f>
        <v/>
      </c>
    </row>
    <row r="148">
      <c r="B148" s="11" t="n"/>
      <c r="H148">
        <f>IF(OR(E148="",F148=""),"",INDEX(Matrix!$C$4:$C$11,MATCH(1,INDEX((Matrix!$A$4:$A$11=E148)*(Matrix!$B$4:$B$11=F148),0),0)))</f>
        <v/>
      </c>
      <c r="I148" s="11">
        <f>IF(H148="","",B148+INDEX(Matrix!$G$4:$G$11,MATCH(1,INDEX((Matrix!$A$4:$A$11=E148)*(Matrix!$B$4:$B$11=F148),0),0))/24)</f>
        <v/>
      </c>
      <c r="J148" s="11">
        <f>IF(H148="","",B148+INDEX(Matrix!$H$4:$H$11,MATCH(1,INDEX((Matrix!$A$4:$A$11=E148)*(Matrix!$B$4:$B$11=F148),0),0))/24)</f>
        <v/>
      </c>
      <c r="K148" s="11" t="n"/>
      <c r="L148">
        <f>IF(B148="","",IF(K148&lt;&gt;"",IF(K148&lt;=J148,"Resolved on time","Resolved late"),IF(NOW()&gt;J148,"Past deadline","Open")))</f>
        <v/>
      </c>
    </row>
    <row r="149">
      <c r="B149" s="11" t="n"/>
      <c r="H149">
        <f>IF(OR(E149="",F149=""),"",INDEX(Matrix!$C$4:$C$11,MATCH(1,INDEX((Matrix!$A$4:$A$11=E149)*(Matrix!$B$4:$B$11=F149),0),0)))</f>
        <v/>
      </c>
      <c r="I149" s="11">
        <f>IF(H149="","",B149+INDEX(Matrix!$G$4:$G$11,MATCH(1,INDEX((Matrix!$A$4:$A$11=E149)*(Matrix!$B$4:$B$11=F149),0),0))/24)</f>
        <v/>
      </c>
      <c r="J149" s="11">
        <f>IF(H149="","",B149+INDEX(Matrix!$H$4:$H$11,MATCH(1,INDEX((Matrix!$A$4:$A$11=E149)*(Matrix!$B$4:$B$11=F149),0),0))/24)</f>
        <v/>
      </c>
      <c r="K149" s="11" t="n"/>
      <c r="L149">
        <f>IF(B149="","",IF(K149&lt;&gt;"",IF(K149&lt;=J149,"Resolved on time","Resolved late"),IF(NOW()&gt;J149,"Past deadline","Open")))</f>
        <v/>
      </c>
    </row>
    <row r="150">
      <c r="B150" s="11" t="n"/>
      <c r="H150">
        <f>IF(OR(E150="",F150=""),"",INDEX(Matrix!$C$4:$C$11,MATCH(1,INDEX((Matrix!$A$4:$A$11=E150)*(Matrix!$B$4:$B$11=F150),0),0)))</f>
        <v/>
      </c>
      <c r="I150" s="11">
        <f>IF(H150="","",B150+INDEX(Matrix!$G$4:$G$11,MATCH(1,INDEX((Matrix!$A$4:$A$11=E150)*(Matrix!$B$4:$B$11=F150),0),0))/24)</f>
        <v/>
      </c>
      <c r="J150" s="11">
        <f>IF(H150="","",B150+INDEX(Matrix!$H$4:$H$11,MATCH(1,INDEX((Matrix!$A$4:$A$11=E150)*(Matrix!$B$4:$B$11=F150),0),0))/24)</f>
        <v/>
      </c>
      <c r="K150" s="11" t="n"/>
      <c r="L150">
        <f>IF(B150="","",IF(K150&lt;&gt;"",IF(K150&lt;=J150,"Resolved on time","Resolved late"),IF(NOW()&gt;J150,"Past deadline","Open")))</f>
        <v/>
      </c>
    </row>
    <row r="151">
      <c r="B151" s="11" t="n"/>
      <c r="H151">
        <f>IF(OR(E151="",F151=""),"",INDEX(Matrix!$C$4:$C$11,MATCH(1,INDEX((Matrix!$A$4:$A$11=E151)*(Matrix!$B$4:$B$11=F151),0),0)))</f>
        <v/>
      </c>
      <c r="I151" s="11">
        <f>IF(H151="","",B151+INDEX(Matrix!$G$4:$G$11,MATCH(1,INDEX((Matrix!$A$4:$A$11=E151)*(Matrix!$B$4:$B$11=F151),0),0))/24)</f>
        <v/>
      </c>
      <c r="J151" s="11">
        <f>IF(H151="","",B151+INDEX(Matrix!$H$4:$H$11,MATCH(1,INDEX((Matrix!$A$4:$A$11=E151)*(Matrix!$B$4:$B$11=F151),0),0))/24)</f>
        <v/>
      </c>
      <c r="K151" s="11" t="n"/>
      <c r="L151">
        <f>IF(B151="","",IF(K151&lt;&gt;"",IF(K151&lt;=J151,"Resolved on time","Resolved late"),IF(NOW()&gt;J151,"Past deadline","Open")))</f>
        <v/>
      </c>
    </row>
    <row r="152">
      <c r="B152" s="11" t="n"/>
      <c r="H152">
        <f>IF(OR(E152="",F152=""),"",INDEX(Matrix!$C$4:$C$11,MATCH(1,INDEX((Matrix!$A$4:$A$11=E152)*(Matrix!$B$4:$B$11=F152),0),0)))</f>
        <v/>
      </c>
      <c r="I152" s="11">
        <f>IF(H152="","",B152+INDEX(Matrix!$G$4:$G$11,MATCH(1,INDEX((Matrix!$A$4:$A$11=E152)*(Matrix!$B$4:$B$11=F152),0),0))/24)</f>
        <v/>
      </c>
      <c r="J152" s="11">
        <f>IF(H152="","",B152+INDEX(Matrix!$H$4:$H$11,MATCH(1,INDEX((Matrix!$A$4:$A$11=E152)*(Matrix!$B$4:$B$11=F152),0),0))/24)</f>
        <v/>
      </c>
      <c r="K152" s="11" t="n"/>
      <c r="L152">
        <f>IF(B152="","",IF(K152&lt;&gt;"",IF(K152&lt;=J152,"Resolved on time","Resolved late"),IF(NOW()&gt;J152,"Past deadline","Open")))</f>
        <v/>
      </c>
    </row>
    <row r="153">
      <c r="B153" s="11" t="n"/>
      <c r="H153">
        <f>IF(OR(E153="",F153=""),"",INDEX(Matrix!$C$4:$C$11,MATCH(1,INDEX((Matrix!$A$4:$A$11=E153)*(Matrix!$B$4:$B$11=F153),0),0)))</f>
        <v/>
      </c>
      <c r="I153" s="11">
        <f>IF(H153="","",B153+INDEX(Matrix!$G$4:$G$11,MATCH(1,INDEX((Matrix!$A$4:$A$11=E153)*(Matrix!$B$4:$B$11=F153),0),0))/24)</f>
        <v/>
      </c>
      <c r="J153" s="11">
        <f>IF(H153="","",B153+INDEX(Matrix!$H$4:$H$11,MATCH(1,INDEX((Matrix!$A$4:$A$11=E153)*(Matrix!$B$4:$B$11=F153),0),0))/24)</f>
        <v/>
      </c>
      <c r="K153" s="11" t="n"/>
      <c r="L153">
        <f>IF(B153="","",IF(K153&lt;&gt;"",IF(K153&lt;=J153,"Resolved on time","Resolved late"),IF(NOW()&gt;J153,"Past deadline","Open")))</f>
        <v/>
      </c>
    </row>
    <row r="154">
      <c r="B154" s="11" t="n"/>
      <c r="H154">
        <f>IF(OR(E154="",F154=""),"",INDEX(Matrix!$C$4:$C$11,MATCH(1,INDEX((Matrix!$A$4:$A$11=E154)*(Matrix!$B$4:$B$11=F154),0),0)))</f>
        <v/>
      </c>
      <c r="I154" s="11">
        <f>IF(H154="","",B154+INDEX(Matrix!$G$4:$G$11,MATCH(1,INDEX((Matrix!$A$4:$A$11=E154)*(Matrix!$B$4:$B$11=F154),0),0))/24)</f>
        <v/>
      </c>
      <c r="J154" s="11">
        <f>IF(H154="","",B154+INDEX(Matrix!$H$4:$H$11,MATCH(1,INDEX((Matrix!$A$4:$A$11=E154)*(Matrix!$B$4:$B$11=F154),0),0))/24)</f>
        <v/>
      </c>
      <c r="K154" s="11" t="n"/>
      <c r="L154">
        <f>IF(B154="","",IF(K154&lt;&gt;"",IF(K154&lt;=J154,"Resolved on time","Resolved late"),IF(NOW()&gt;J154,"Past deadline","Open")))</f>
        <v/>
      </c>
    </row>
    <row r="155">
      <c r="B155" s="11" t="n"/>
      <c r="H155">
        <f>IF(OR(E155="",F155=""),"",INDEX(Matrix!$C$4:$C$11,MATCH(1,INDEX((Matrix!$A$4:$A$11=E155)*(Matrix!$B$4:$B$11=F155),0),0)))</f>
        <v/>
      </c>
      <c r="I155" s="11">
        <f>IF(H155="","",B155+INDEX(Matrix!$G$4:$G$11,MATCH(1,INDEX((Matrix!$A$4:$A$11=E155)*(Matrix!$B$4:$B$11=F155),0),0))/24)</f>
        <v/>
      </c>
      <c r="J155" s="11">
        <f>IF(H155="","",B155+INDEX(Matrix!$H$4:$H$11,MATCH(1,INDEX((Matrix!$A$4:$A$11=E155)*(Matrix!$B$4:$B$11=F155),0),0))/24)</f>
        <v/>
      </c>
      <c r="K155" s="11" t="n"/>
      <c r="L155">
        <f>IF(B155="","",IF(K155&lt;&gt;"",IF(K155&lt;=J155,"Resolved on time","Resolved late"),IF(NOW()&gt;J155,"Past deadline","Open")))</f>
        <v/>
      </c>
    </row>
    <row r="156">
      <c r="B156" s="11" t="n"/>
      <c r="H156">
        <f>IF(OR(E156="",F156=""),"",INDEX(Matrix!$C$4:$C$11,MATCH(1,INDEX((Matrix!$A$4:$A$11=E156)*(Matrix!$B$4:$B$11=F156),0),0)))</f>
        <v/>
      </c>
      <c r="I156" s="11">
        <f>IF(H156="","",B156+INDEX(Matrix!$G$4:$G$11,MATCH(1,INDEX((Matrix!$A$4:$A$11=E156)*(Matrix!$B$4:$B$11=F156),0),0))/24)</f>
        <v/>
      </c>
      <c r="J156" s="11">
        <f>IF(H156="","",B156+INDEX(Matrix!$H$4:$H$11,MATCH(1,INDEX((Matrix!$A$4:$A$11=E156)*(Matrix!$B$4:$B$11=F156),0),0))/24)</f>
        <v/>
      </c>
      <c r="K156" s="11" t="n"/>
      <c r="L156">
        <f>IF(B156="","",IF(K156&lt;&gt;"",IF(K156&lt;=J156,"Resolved on time","Resolved late"),IF(NOW()&gt;J156,"Past deadline","Open")))</f>
        <v/>
      </c>
    </row>
    <row r="157">
      <c r="B157" s="11" t="n"/>
      <c r="H157">
        <f>IF(OR(E157="",F157=""),"",INDEX(Matrix!$C$4:$C$11,MATCH(1,INDEX((Matrix!$A$4:$A$11=E157)*(Matrix!$B$4:$B$11=F157),0),0)))</f>
        <v/>
      </c>
      <c r="I157" s="11">
        <f>IF(H157="","",B157+INDEX(Matrix!$G$4:$G$11,MATCH(1,INDEX((Matrix!$A$4:$A$11=E157)*(Matrix!$B$4:$B$11=F157),0),0))/24)</f>
        <v/>
      </c>
      <c r="J157" s="11">
        <f>IF(H157="","",B157+INDEX(Matrix!$H$4:$H$11,MATCH(1,INDEX((Matrix!$A$4:$A$11=E157)*(Matrix!$B$4:$B$11=F157),0),0))/24)</f>
        <v/>
      </c>
      <c r="K157" s="11" t="n"/>
      <c r="L157">
        <f>IF(B157="","",IF(K157&lt;&gt;"",IF(K157&lt;=J157,"Resolved on time","Resolved late"),IF(NOW()&gt;J157,"Past deadline","Open")))</f>
        <v/>
      </c>
    </row>
    <row r="158">
      <c r="B158" s="11" t="n"/>
      <c r="H158">
        <f>IF(OR(E158="",F158=""),"",INDEX(Matrix!$C$4:$C$11,MATCH(1,INDEX((Matrix!$A$4:$A$11=E158)*(Matrix!$B$4:$B$11=F158),0),0)))</f>
        <v/>
      </c>
      <c r="I158" s="11">
        <f>IF(H158="","",B158+INDEX(Matrix!$G$4:$G$11,MATCH(1,INDEX((Matrix!$A$4:$A$11=E158)*(Matrix!$B$4:$B$11=F158),0),0))/24)</f>
        <v/>
      </c>
      <c r="J158" s="11">
        <f>IF(H158="","",B158+INDEX(Matrix!$H$4:$H$11,MATCH(1,INDEX((Matrix!$A$4:$A$11=E158)*(Matrix!$B$4:$B$11=F158),0),0))/24)</f>
        <v/>
      </c>
      <c r="K158" s="11" t="n"/>
      <c r="L158">
        <f>IF(B158="","",IF(K158&lt;&gt;"",IF(K158&lt;=J158,"Resolved on time","Resolved late"),IF(NOW()&gt;J158,"Past deadline","Open")))</f>
        <v/>
      </c>
    </row>
    <row r="159">
      <c r="B159" s="11" t="n"/>
      <c r="H159">
        <f>IF(OR(E159="",F159=""),"",INDEX(Matrix!$C$4:$C$11,MATCH(1,INDEX((Matrix!$A$4:$A$11=E159)*(Matrix!$B$4:$B$11=F159),0),0)))</f>
        <v/>
      </c>
      <c r="I159" s="11">
        <f>IF(H159="","",B159+INDEX(Matrix!$G$4:$G$11,MATCH(1,INDEX((Matrix!$A$4:$A$11=E159)*(Matrix!$B$4:$B$11=F159),0),0))/24)</f>
        <v/>
      </c>
      <c r="J159" s="11">
        <f>IF(H159="","",B159+INDEX(Matrix!$H$4:$H$11,MATCH(1,INDEX((Matrix!$A$4:$A$11=E159)*(Matrix!$B$4:$B$11=F159),0),0))/24)</f>
        <v/>
      </c>
      <c r="K159" s="11" t="n"/>
      <c r="L159">
        <f>IF(B159="","",IF(K159&lt;&gt;"",IF(K159&lt;=J159,"Resolved on time","Resolved late"),IF(NOW()&gt;J159,"Past deadline","Open")))</f>
        <v/>
      </c>
    </row>
    <row r="160">
      <c r="B160" s="11" t="n"/>
      <c r="H160">
        <f>IF(OR(E160="",F160=""),"",INDEX(Matrix!$C$4:$C$11,MATCH(1,INDEX((Matrix!$A$4:$A$11=E160)*(Matrix!$B$4:$B$11=F160),0),0)))</f>
        <v/>
      </c>
      <c r="I160" s="11">
        <f>IF(H160="","",B160+INDEX(Matrix!$G$4:$G$11,MATCH(1,INDEX((Matrix!$A$4:$A$11=E160)*(Matrix!$B$4:$B$11=F160),0),0))/24)</f>
        <v/>
      </c>
      <c r="J160" s="11">
        <f>IF(H160="","",B160+INDEX(Matrix!$H$4:$H$11,MATCH(1,INDEX((Matrix!$A$4:$A$11=E160)*(Matrix!$B$4:$B$11=F160),0),0))/24)</f>
        <v/>
      </c>
      <c r="K160" s="11" t="n"/>
      <c r="L160">
        <f>IF(B160="","",IF(K160&lt;&gt;"",IF(K160&lt;=J160,"Resolved on time","Resolved late"),IF(NOW()&gt;J160,"Past deadline","Open")))</f>
        <v/>
      </c>
    </row>
    <row r="161">
      <c r="B161" s="11" t="n"/>
      <c r="H161">
        <f>IF(OR(E161="",F161=""),"",INDEX(Matrix!$C$4:$C$11,MATCH(1,INDEX((Matrix!$A$4:$A$11=E161)*(Matrix!$B$4:$B$11=F161),0),0)))</f>
        <v/>
      </c>
      <c r="I161" s="11">
        <f>IF(H161="","",B161+INDEX(Matrix!$G$4:$G$11,MATCH(1,INDEX((Matrix!$A$4:$A$11=E161)*(Matrix!$B$4:$B$11=F161),0),0))/24)</f>
        <v/>
      </c>
      <c r="J161" s="11">
        <f>IF(H161="","",B161+INDEX(Matrix!$H$4:$H$11,MATCH(1,INDEX((Matrix!$A$4:$A$11=E161)*(Matrix!$B$4:$B$11=F161),0),0))/24)</f>
        <v/>
      </c>
      <c r="K161" s="11" t="n"/>
      <c r="L161">
        <f>IF(B161="","",IF(K161&lt;&gt;"",IF(K161&lt;=J161,"Resolved on time","Resolved late"),IF(NOW()&gt;J161,"Past deadline","Open")))</f>
        <v/>
      </c>
    </row>
    <row r="162">
      <c r="B162" s="11" t="n"/>
      <c r="H162">
        <f>IF(OR(E162="",F162=""),"",INDEX(Matrix!$C$4:$C$11,MATCH(1,INDEX((Matrix!$A$4:$A$11=E162)*(Matrix!$B$4:$B$11=F162),0),0)))</f>
        <v/>
      </c>
      <c r="I162" s="11">
        <f>IF(H162="","",B162+INDEX(Matrix!$G$4:$G$11,MATCH(1,INDEX((Matrix!$A$4:$A$11=E162)*(Matrix!$B$4:$B$11=F162),0),0))/24)</f>
        <v/>
      </c>
      <c r="J162" s="11">
        <f>IF(H162="","",B162+INDEX(Matrix!$H$4:$H$11,MATCH(1,INDEX((Matrix!$A$4:$A$11=E162)*(Matrix!$B$4:$B$11=F162),0),0))/24)</f>
        <v/>
      </c>
      <c r="K162" s="11" t="n"/>
      <c r="L162">
        <f>IF(B162="","",IF(K162&lt;&gt;"",IF(K162&lt;=J162,"Resolved on time","Resolved late"),IF(NOW()&gt;J162,"Past deadline","Open")))</f>
        <v/>
      </c>
    </row>
    <row r="163">
      <c r="B163" s="11" t="n"/>
      <c r="H163">
        <f>IF(OR(E163="",F163=""),"",INDEX(Matrix!$C$4:$C$11,MATCH(1,INDEX((Matrix!$A$4:$A$11=E163)*(Matrix!$B$4:$B$11=F163),0),0)))</f>
        <v/>
      </c>
      <c r="I163" s="11">
        <f>IF(H163="","",B163+INDEX(Matrix!$G$4:$G$11,MATCH(1,INDEX((Matrix!$A$4:$A$11=E163)*(Matrix!$B$4:$B$11=F163),0),0))/24)</f>
        <v/>
      </c>
      <c r="J163" s="11">
        <f>IF(H163="","",B163+INDEX(Matrix!$H$4:$H$11,MATCH(1,INDEX((Matrix!$A$4:$A$11=E163)*(Matrix!$B$4:$B$11=F163),0),0))/24)</f>
        <v/>
      </c>
      <c r="K163" s="11" t="n"/>
      <c r="L163">
        <f>IF(B163="","",IF(K163&lt;&gt;"",IF(K163&lt;=J163,"Resolved on time","Resolved late"),IF(NOW()&gt;J163,"Past deadline","Open")))</f>
        <v/>
      </c>
    </row>
    <row r="164">
      <c r="B164" s="11" t="n"/>
      <c r="H164">
        <f>IF(OR(E164="",F164=""),"",INDEX(Matrix!$C$4:$C$11,MATCH(1,INDEX((Matrix!$A$4:$A$11=E164)*(Matrix!$B$4:$B$11=F164),0),0)))</f>
        <v/>
      </c>
      <c r="I164" s="11">
        <f>IF(H164="","",B164+INDEX(Matrix!$G$4:$G$11,MATCH(1,INDEX((Matrix!$A$4:$A$11=E164)*(Matrix!$B$4:$B$11=F164),0),0))/24)</f>
        <v/>
      </c>
      <c r="J164" s="11">
        <f>IF(H164="","",B164+INDEX(Matrix!$H$4:$H$11,MATCH(1,INDEX((Matrix!$A$4:$A$11=E164)*(Matrix!$B$4:$B$11=F164),0),0))/24)</f>
        <v/>
      </c>
      <c r="K164" s="11" t="n"/>
      <c r="L164">
        <f>IF(B164="","",IF(K164&lt;&gt;"",IF(K164&lt;=J164,"Resolved on time","Resolved late"),IF(NOW()&gt;J164,"Past deadline","Open")))</f>
        <v/>
      </c>
    </row>
    <row r="165">
      <c r="B165" s="11" t="n"/>
      <c r="H165">
        <f>IF(OR(E165="",F165=""),"",INDEX(Matrix!$C$4:$C$11,MATCH(1,INDEX((Matrix!$A$4:$A$11=E165)*(Matrix!$B$4:$B$11=F165),0),0)))</f>
        <v/>
      </c>
      <c r="I165" s="11">
        <f>IF(H165="","",B165+INDEX(Matrix!$G$4:$G$11,MATCH(1,INDEX((Matrix!$A$4:$A$11=E165)*(Matrix!$B$4:$B$11=F165),0),0))/24)</f>
        <v/>
      </c>
      <c r="J165" s="11">
        <f>IF(H165="","",B165+INDEX(Matrix!$H$4:$H$11,MATCH(1,INDEX((Matrix!$A$4:$A$11=E165)*(Matrix!$B$4:$B$11=F165),0),0))/24)</f>
        <v/>
      </c>
      <c r="K165" s="11" t="n"/>
      <c r="L165">
        <f>IF(B165="","",IF(K165&lt;&gt;"",IF(K165&lt;=J165,"Resolved on time","Resolved late"),IF(NOW()&gt;J165,"Past deadline","Open")))</f>
        <v/>
      </c>
    </row>
    <row r="166">
      <c r="B166" s="11" t="n"/>
      <c r="H166">
        <f>IF(OR(E166="",F166=""),"",INDEX(Matrix!$C$4:$C$11,MATCH(1,INDEX((Matrix!$A$4:$A$11=E166)*(Matrix!$B$4:$B$11=F166),0),0)))</f>
        <v/>
      </c>
      <c r="I166" s="11">
        <f>IF(H166="","",B166+INDEX(Matrix!$G$4:$G$11,MATCH(1,INDEX((Matrix!$A$4:$A$11=E166)*(Matrix!$B$4:$B$11=F166),0),0))/24)</f>
        <v/>
      </c>
      <c r="J166" s="11">
        <f>IF(H166="","",B166+INDEX(Matrix!$H$4:$H$11,MATCH(1,INDEX((Matrix!$A$4:$A$11=E166)*(Matrix!$B$4:$B$11=F166),0),0))/24)</f>
        <v/>
      </c>
      <c r="K166" s="11" t="n"/>
      <c r="L166">
        <f>IF(B166="","",IF(K166&lt;&gt;"",IF(K166&lt;=J166,"Resolved on time","Resolved late"),IF(NOW()&gt;J166,"Past deadline","Open")))</f>
        <v/>
      </c>
    </row>
    <row r="167">
      <c r="B167" s="11" t="n"/>
      <c r="H167">
        <f>IF(OR(E167="",F167=""),"",INDEX(Matrix!$C$4:$C$11,MATCH(1,INDEX((Matrix!$A$4:$A$11=E167)*(Matrix!$B$4:$B$11=F167),0),0)))</f>
        <v/>
      </c>
      <c r="I167" s="11">
        <f>IF(H167="","",B167+INDEX(Matrix!$G$4:$G$11,MATCH(1,INDEX((Matrix!$A$4:$A$11=E167)*(Matrix!$B$4:$B$11=F167),0),0))/24)</f>
        <v/>
      </c>
      <c r="J167" s="11">
        <f>IF(H167="","",B167+INDEX(Matrix!$H$4:$H$11,MATCH(1,INDEX((Matrix!$A$4:$A$11=E167)*(Matrix!$B$4:$B$11=F167),0),0))/24)</f>
        <v/>
      </c>
      <c r="K167" s="11" t="n"/>
      <c r="L167">
        <f>IF(B167="","",IF(K167&lt;&gt;"",IF(K167&lt;=J167,"Resolved on time","Resolved late"),IF(NOW()&gt;J167,"Past deadline","Open")))</f>
        <v/>
      </c>
    </row>
    <row r="168">
      <c r="B168" s="11" t="n"/>
      <c r="H168">
        <f>IF(OR(E168="",F168=""),"",INDEX(Matrix!$C$4:$C$11,MATCH(1,INDEX((Matrix!$A$4:$A$11=E168)*(Matrix!$B$4:$B$11=F168),0),0)))</f>
        <v/>
      </c>
      <c r="I168" s="11">
        <f>IF(H168="","",B168+INDEX(Matrix!$G$4:$G$11,MATCH(1,INDEX((Matrix!$A$4:$A$11=E168)*(Matrix!$B$4:$B$11=F168),0),0))/24)</f>
        <v/>
      </c>
      <c r="J168" s="11">
        <f>IF(H168="","",B168+INDEX(Matrix!$H$4:$H$11,MATCH(1,INDEX((Matrix!$A$4:$A$11=E168)*(Matrix!$B$4:$B$11=F168),0),0))/24)</f>
        <v/>
      </c>
      <c r="K168" s="11" t="n"/>
      <c r="L168">
        <f>IF(B168="","",IF(K168&lt;&gt;"",IF(K168&lt;=J168,"Resolved on time","Resolved late"),IF(NOW()&gt;J168,"Past deadline","Open")))</f>
        <v/>
      </c>
    </row>
    <row r="169">
      <c r="B169" s="11" t="n"/>
      <c r="H169">
        <f>IF(OR(E169="",F169=""),"",INDEX(Matrix!$C$4:$C$11,MATCH(1,INDEX((Matrix!$A$4:$A$11=E169)*(Matrix!$B$4:$B$11=F169),0),0)))</f>
        <v/>
      </c>
      <c r="I169" s="11">
        <f>IF(H169="","",B169+INDEX(Matrix!$G$4:$G$11,MATCH(1,INDEX((Matrix!$A$4:$A$11=E169)*(Matrix!$B$4:$B$11=F169),0),0))/24)</f>
        <v/>
      </c>
      <c r="J169" s="11">
        <f>IF(H169="","",B169+INDEX(Matrix!$H$4:$H$11,MATCH(1,INDEX((Matrix!$A$4:$A$11=E169)*(Matrix!$B$4:$B$11=F169),0),0))/24)</f>
        <v/>
      </c>
      <c r="K169" s="11" t="n"/>
      <c r="L169">
        <f>IF(B169="","",IF(K169&lt;&gt;"",IF(K169&lt;=J169,"Resolved on time","Resolved late"),IF(NOW()&gt;J169,"Past deadline","Open")))</f>
        <v/>
      </c>
    </row>
    <row r="170">
      <c r="B170" s="11" t="n"/>
      <c r="H170">
        <f>IF(OR(E170="",F170=""),"",INDEX(Matrix!$C$4:$C$11,MATCH(1,INDEX((Matrix!$A$4:$A$11=E170)*(Matrix!$B$4:$B$11=F170),0),0)))</f>
        <v/>
      </c>
      <c r="I170" s="11">
        <f>IF(H170="","",B170+INDEX(Matrix!$G$4:$G$11,MATCH(1,INDEX((Matrix!$A$4:$A$11=E170)*(Matrix!$B$4:$B$11=F170),0),0))/24)</f>
        <v/>
      </c>
      <c r="J170" s="11">
        <f>IF(H170="","",B170+INDEX(Matrix!$H$4:$H$11,MATCH(1,INDEX((Matrix!$A$4:$A$11=E170)*(Matrix!$B$4:$B$11=F170),0),0))/24)</f>
        <v/>
      </c>
      <c r="K170" s="11" t="n"/>
      <c r="L170">
        <f>IF(B170="","",IF(K170&lt;&gt;"",IF(K170&lt;=J170,"Resolved on time","Resolved late"),IF(NOW()&gt;J170,"Past deadline","Open")))</f>
        <v/>
      </c>
    </row>
    <row r="171">
      <c r="B171" s="11" t="n"/>
      <c r="H171">
        <f>IF(OR(E171="",F171=""),"",INDEX(Matrix!$C$4:$C$11,MATCH(1,INDEX((Matrix!$A$4:$A$11=E171)*(Matrix!$B$4:$B$11=F171),0),0)))</f>
        <v/>
      </c>
      <c r="I171" s="11">
        <f>IF(H171="","",B171+INDEX(Matrix!$G$4:$G$11,MATCH(1,INDEX((Matrix!$A$4:$A$11=E171)*(Matrix!$B$4:$B$11=F171),0),0))/24)</f>
        <v/>
      </c>
      <c r="J171" s="11">
        <f>IF(H171="","",B171+INDEX(Matrix!$H$4:$H$11,MATCH(1,INDEX((Matrix!$A$4:$A$11=E171)*(Matrix!$B$4:$B$11=F171),0),0))/24)</f>
        <v/>
      </c>
      <c r="K171" s="11" t="n"/>
      <c r="L171">
        <f>IF(B171="","",IF(K171&lt;&gt;"",IF(K171&lt;=J171,"Resolved on time","Resolved late"),IF(NOW()&gt;J171,"Past deadline","Open")))</f>
        <v/>
      </c>
    </row>
    <row r="172">
      <c r="B172" s="11" t="n"/>
      <c r="H172">
        <f>IF(OR(E172="",F172=""),"",INDEX(Matrix!$C$4:$C$11,MATCH(1,INDEX((Matrix!$A$4:$A$11=E172)*(Matrix!$B$4:$B$11=F172),0),0)))</f>
        <v/>
      </c>
      <c r="I172" s="11">
        <f>IF(H172="","",B172+INDEX(Matrix!$G$4:$G$11,MATCH(1,INDEX((Matrix!$A$4:$A$11=E172)*(Matrix!$B$4:$B$11=F172),0),0))/24)</f>
        <v/>
      </c>
      <c r="J172" s="11">
        <f>IF(H172="","",B172+INDEX(Matrix!$H$4:$H$11,MATCH(1,INDEX((Matrix!$A$4:$A$11=E172)*(Matrix!$B$4:$B$11=F172),0),0))/24)</f>
        <v/>
      </c>
      <c r="K172" s="11" t="n"/>
      <c r="L172">
        <f>IF(B172="","",IF(K172&lt;&gt;"",IF(K172&lt;=J172,"Resolved on time","Resolved late"),IF(NOW()&gt;J172,"Past deadline","Open")))</f>
        <v/>
      </c>
    </row>
    <row r="173">
      <c r="B173" s="11" t="n"/>
      <c r="H173">
        <f>IF(OR(E173="",F173=""),"",INDEX(Matrix!$C$4:$C$11,MATCH(1,INDEX((Matrix!$A$4:$A$11=E173)*(Matrix!$B$4:$B$11=F173),0),0)))</f>
        <v/>
      </c>
      <c r="I173" s="11">
        <f>IF(H173="","",B173+INDEX(Matrix!$G$4:$G$11,MATCH(1,INDEX((Matrix!$A$4:$A$11=E173)*(Matrix!$B$4:$B$11=F173),0),0))/24)</f>
        <v/>
      </c>
      <c r="J173" s="11">
        <f>IF(H173="","",B173+INDEX(Matrix!$H$4:$H$11,MATCH(1,INDEX((Matrix!$A$4:$A$11=E173)*(Matrix!$B$4:$B$11=F173),0),0))/24)</f>
        <v/>
      </c>
      <c r="K173" s="11" t="n"/>
      <c r="L173">
        <f>IF(B173="","",IF(K173&lt;&gt;"",IF(K173&lt;=J173,"Resolved on time","Resolved late"),IF(NOW()&gt;J173,"Past deadline","Open")))</f>
        <v/>
      </c>
    </row>
    <row r="174">
      <c r="B174" s="11" t="n"/>
      <c r="H174">
        <f>IF(OR(E174="",F174=""),"",INDEX(Matrix!$C$4:$C$11,MATCH(1,INDEX((Matrix!$A$4:$A$11=E174)*(Matrix!$B$4:$B$11=F174),0),0)))</f>
        <v/>
      </c>
      <c r="I174" s="11">
        <f>IF(H174="","",B174+INDEX(Matrix!$G$4:$G$11,MATCH(1,INDEX((Matrix!$A$4:$A$11=E174)*(Matrix!$B$4:$B$11=F174),0),0))/24)</f>
        <v/>
      </c>
      <c r="J174" s="11">
        <f>IF(H174="","",B174+INDEX(Matrix!$H$4:$H$11,MATCH(1,INDEX((Matrix!$A$4:$A$11=E174)*(Matrix!$B$4:$B$11=F174),0),0))/24)</f>
        <v/>
      </c>
      <c r="K174" s="11" t="n"/>
      <c r="L174">
        <f>IF(B174="","",IF(K174&lt;&gt;"",IF(K174&lt;=J174,"Resolved on time","Resolved late"),IF(NOW()&gt;J174,"Past deadline","Open")))</f>
        <v/>
      </c>
    </row>
    <row r="175">
      <c r="B175" s="11" t="n"/>
      <c r="H175">
        <f>IF(OR(E175="",F175=""),"",INDEX(Matrix!$C$4:$C$11,MATCH(1,INDEX((Matrix!$A$4:$A$11=E175)*(Matrix!$B$4:$B$11=F175),0),0)))</f>
        <v/>
      </c>
      <c r="I175" s="11">
        <f>IF(H175="","",B175+INDEX(Matrix!$G$4:$G$11,MATCH(1,INDEX((Matrix!$A$4:$A$11=E175)*(Matrix!$B$4:$B$11=F175),0),0))/24)</f>
        <v/>
      </c>
      <c r="J175" s="11">
        <f>IF(H175="","",B175+INDEX(Matrix!$H$4:$H$11,MATCH(1,INDEX((Matrix!$A$4:$A$11=E175)*(Matrix!$B$4:$B$11=F175),0),0))/24)</f>
        <v/>
      </c>
      <c r="K175" s="11" t="n"/>
      <c r="L175">
        <f>IF(B175="","",IF(K175&lt;&gt;"",IF(K175&lt;=J175,"Resolved on time","Resolved late"),IF(NOW()&gt;J175,"Past deadline","Open")))</f>
        <v/>
      </c>
    </row>
    <row r="176">
      <c r="B176" s="11" t="n"/>
      <c r="H176">
        <f>IF(OR(E176="",F176=""),"",INDEX(Matrix!$C$4:$C$11,MATCH(1,INDEX((Matrix!$A$4:$A$11=E176)*(Matrix!$B$4:$B$11=F176),0),0)))</f>
        <v/>
      </c>
      <c r="I176" s="11">
        <f>IF(H176="","",B176+INDEX(Matrix!$G$4:$G$11,MATCH(1,INDEX((Matrix!$A$4:$A$11=E176)*(Matrix!$B$4:$B$11=F176),0),0))/24)</f>
        <v/>
      </c>
      <c r="J176" s="11">
        <f>IF(H176="","",B176+INDEX(Matrix!$H$4:$H$11,MATCH(1,INDEX((Matrix!$A$4:$A$11=E176)*(Matrix!$B$4:$B$11=F176),0),0))/24)</f>
        <v/>
      </c>
      <c r="K176" s="11" t="n"/>
      <c r="L176">
        <f>IF(B176="","",IF(K176&lt;&gt;"",IF(K176&lt;=J176,"Resolved on time","Resolved late"),IF(NOW()&gt;J176,"Past deadline","Open")))</f>
        <v/>
      </c>
    </row>
    <row r="177">
      <c r="B177" s="11" t="n"/>
      <c r="H177">
        <f>IF(OR(E177="",F177=""),"",INDEX(Matrix!$C$4:$C$11,MATCH(1,INDEX((Matrix!$A$4:$A$11=E177)*(Matrix!$B$4:$B$11=F177),0),0)))</f>
        <v/>
      </c>
      <c r="I177" s="11">
        <f>IF(H177="","",B177+INDEX(Matrix!$G$4:$G$11,MATCH(1,INDEX((Matrix!$A$4:$A$11=E177)*(Matrix!$B$4:$B$11=F177),0),0))/24)</f>
        <v/>
      </c>
      <c r="J177" s="11">
        <f>IF(H177="","",B177+INDEX(Matrix!$H$4:$H$11,MATCH(1,INDEX((Matrix!$A$4:$A$11=E177)*(Matrix!$B$4:$B$11=F177),0),0))/24)</f>
        <v/>
      </c>
      <c r="K177" s="11" t="n"/>
      <c r="L177">
        <f>IF(B177="","",IF(K177&lt;&gt;"",IF(K177&lt;=J177,"Resolved on time","Resolved late"),IF(NOW()&gt;J177,"Past deadline","Open")))</f>
        <v/>
      </c>
    </row>
    <row r="178">
      <c r="B178" s="11" t="n"/>
      <c r="H178">
        <f>IF(OR(E178="",F178=""),"",INDEX(Matrix!$C$4:$C$11,MATCH(1,INDEX((Matrix!$A$4:$A$11=E178)*(Matrix!$B$4:$B$11=F178),0),0)))</f>
        <v/>
      </c>
      <c r="I178" s="11">
        <f>IF(H178="","",B178+INDEX(Matrix!$G$4:$G$11,MATCH(1,INDEX((Matrix!$A$4:$A$11=E178)*(Matrix!$B$4:$B$11=F178),0),0))/24)</f>
        <v/>
      </c>
      <c r="J178" s="11">
        <f>IF(H178="","",B178+INDEX(Matrix!$H$4:$H$11,MATCH(1,INDEX((Matrix!$A$4:$A$11=E178)*(Matrix!$B$4:$B$11=F178),0),0))/24)</f>
        <v/>
      </c>
      <c r="K178" s="11" t="n"/>
      <c r="L178">
        <f>IF(B178="","",IF(K178&lt;&gt;"",IF(K178&lt;=J178,"Resolved on time","Resolved late"),IF(NOW()&gt;J178,"Past deadline","Open")))</f>
        <v/>
      </c>
    </row>
    <row r="179">
      <c r="B179" s="11" t="n"/>
      <c r="H179">
        <f>IF(OR(E179="",F179=""),"",INDEX(Matrix!$C$4:$C$11,MATCH(1,INDEX((Matrix!$A$4:$A$11=E179)*(Matrix!$B$4:$B$11=F179),0),0)))</f>
        <v/>
      </c>
      <c r="I179" s="11">
        <f>IF(H179="","",B179+INDEX(Matrix!$G$4:$G$11,MATCH(1,INDEX((Matrix!$A$4:$A$11=E179)*(Matrix!$B$4:$B$11=F179),0),0))/24)</f>
        <v/>
      </c>
      <c r="J179" s="11">
        <f>IF(H179="","",B179+INDEX(Matrix!$H$4:$H$11,MATCH(1,INDEX((Matrix!$A$4:$A$11=E179)*(Matrix!$B$4:$B$11=F179),0),0))/24)</f>
        <v/>
      </c>
      <c r="K179" s="11" t="n"/>
      <c r="L179">
        <f>IF(B179="","",IF(K179&lt;&gt;"",IF(K179&lt;=J179,"Resolved on time","Resolved late"),IF(NOW()&gt;J179,"Past deadline","Open")))</f>
        <v/>
      </c>
    </row>
    <row r="180">
      <c r="B180" s="11" t="n"/>
      <c r="H180">
        <f>IF(OR(E180="",F180=""),"",INDEX(Matrix!$C$4:$C$11,MATCH(1,INDEX((Matrix!$A$4:$A$11=E180)*(Matrix!$B$4:$B$11=F180),0),0)))</f>
        <v/>
      </c>
      <c r="I180" s="11">
        <f>IF(H180="","",B180+INDEX(Matrix!$G$4:$G$11,MATCH(1,INDEX((Matrix!$A$4:$A$11=E180)*(Matrix!$B$4:$B$11=F180),0),0))/24)</f>
        <v/>
      </c>
      <c r="J180" s="11">
        <f>IF(H180="","",B180+INDEX(Matrix!$H$4:$H$11,MATCH(1,INDEX((Matrix!$A$4:$A$11=E180)*(Matrix!$B$4:$B$11=F180),0),0))/24)</f>
        <v/>
      </c>
      <c r="K180" s="11" t="n"/>
      <c r="L180">
        <f>IF(B180="","",IF(K180&lt;&gt;"",IF(K180&lt;=J180,"Resolved on time","Resolved late"),IF(NOW()&gt;J180,"Past deadline","Open")))</f>
        <v/>
      </c>
    </row>
    <row r="181">
      <c r="B181" s="11" t="n"/>
      <c r="H181">
        <f>IF(OR(E181="",F181=""),"",INDEX(Matrix!$C$4:$C$11,MATCH(1,INDEX((Matrix!$A$4:$A$11=E181)*(Matrix!$B$4:$B$11=F181),0),0)))</f>
        <v/>
      </c>
      <c r="I181" s="11">
        <f>IF(H181="","",B181+INDEX(Matrix!$G$4:$G$11,MATCH(1,INDEX((Matrix!$A$4:$A$11=E181)*(Matrix!$B$4:$B$11=F181),0),0))/24)</f>
        <v/>
      </c>
      <c r="J181" s="11">
        <f>IF(H181="","",B181+INDEX(Matrix!$H$4:$H$11,MATCH(1,INDEX((Matrix!$A$4:$A$11=E181)*(Matrix!$B$4:$B$11=F181),0),0))/24)</f>
        <v/>
      </c>
      <c r="K181" s="11" t="n"/>
      <c r="L181">
        <f>IF(B181="","",IF(K181&lt;&gt;"",IF(K181&lt;=J181,"Resolved on time","Resolved late"),IF(NOW()&gt;J181,"Past deadline","Open")))</f>
        <v/>
      </c>
    </row>
    <row r="182">
      <c r="B182" s="11" t="n"/>
      <c r="H182">
        <f>IF(OR(E182="",F182=""),"",INDEX(Matrix!$C$4:$C$11,MATCH(1,INDEX((Matrix!$A$4:$A$11=E182)*(Matrix!$B$4:$B$11=F182),0),0)))</f>
        <v/>
      </c>
      <c r="I182" s="11">
        <f>IF(H182="","",B182+INDEX(Matrix!$G$4:$G$11,MATCH(1,INDEX((Matrix!$A$4:$A$11=E182)*(Matrix!$B$4:$B$11=F182),0),0))/24)</f>
        <v/>
      </c>
      <c r="J182" s="11">
        <f>IF(H182="","",B182+INDEX(Matrix!$H$4:$H$11,MATCH(1,INDEX((Matrix!$A$4:$A$11=E182)*(Matrix!$B$4:$B$11=F182),0),0))/24)</f>
        <v/>
      </c>
      <c r="K182" s="11" t="n"/>
      <c r="L182">
        <f>IF(B182="","",IF(K182&lt;&gt;"",IF(K182&lt;=J182,"Resolved on time","Resolved late"),IF(NOW()&gt;J182,"Past deadline","Open")))</f>
        <v/>
      </c>
    </row>
    <row r="183">
      <c r="B183" s="11" t="n"/>
      <c r="H183">
        <f>IF(OR(E183="",F183=""),"",INDEX(Matrix!$C$4:$C$11,MATCH(1,INDEX((Matrix!$A$4:$A$11=E183)*(Matrix!$B$4:$B$11=F183),0),0)))</f>
        <v/>
      </c>
      <c r="I183" s="11">
        <f>IF(H183="","",B183+INDEX(Matrix!$G$4:$G$11,MATCH(1,INDEX((Matrix!$A$4:$A$11=E183)*(Matrix!$B$4:$B$11=F183),0),0))/24)</f>
        <v/>
      </c>
      <c r="J183" s="11">
        <f>IF(H183="","",B183+INDEX(Matrix!$H$4:$H$11,MATCH(1,INDEX((Matrix!$A$4:$A$11=E183)*(Matrix!$B$4:$B$11=F183),0),0))/24)</f>
        <v/>
      </c>
      <c r="K183" s="11" t="n"/>
      <c r="L183">
        <f>IF(B183="","",IF(K183&lt;&gt;"",IF(K183&lt;=J183,"Resolved on time","Resolved late"),IF(NOW()&gt;J183,"Past deadline","Open")))</f>
        <v/>
      </c>
    </row>
    <row r="184">
      <c r="B184" s="11" t="n"/>
      <c r="H184">
        <f>IF(OR(E184="",F184=""),"",INDEX(Matrix!$C$4:$C$11,MATCH(1,INDEX((Matrix!$A$4:$A$11=E184)*(Matrix!$B$4:$B$11=F184),0),0)))</f>
        <v/>
      </c>
      <c r="I184" s="11">
        <f>IF(H184="","",B184+INDEX(Matrix!$G$4:$G$11,MATCH(1,INDEX((Matrix!$A$4:$A$11=E184)*(Matrix!$B$4:$B$11=F184),0),0))/24)</f>
        <v/>
      </c>
      <c r="J184" s="11">
        <f>IF(H184="","",B184+INDEX(Matrix!$H$4:$H$11,MATCH(1,INDEX((Matrix!$A$4:$A$11=E184)*(Matrix!$B$4:$B$11=F184),0),0))/24)</f>
        <v/>
      </c>
      <c r="K184" s="11" t="n"/>
      <c r="L184">
        <f>IF(B184="","",IF(K184&lt;&gt;"",IF(K184&lt;=J184,"Resolved on time","Resolved late"),IF(NOW()&gt;J184,"Past deadline","Open")))</f>
        <v/>
      </c>
    </row>
    <row r="185">
      <c r="B185" s="11" t="n"/>
      <c r="H185">
        <f>IF(OR(E185="",F185=""),"",INDEX(Matrix!$C$4:$C$11,MATCH(1,INDEX((Matrix!$A$4:$A$11=E185)*(Matrix!$B$4:$B$11=F185),0),0)))</f>
        <v/>
      </c>
      <c r="I185" s="11">
        <f>IF(H185="","",B185+INDEX(Matrix!$G$4:$G$11,MATCH(1,INDEX((Matrix!$A$4:$A$11=E185)*(Matrix!$B$4:$B$11=F185),0),0))/24)</f>
        <v/>
      </c>
      <c r="J185" s="11">
        <f>IF(H185="","",B185+INDEX(Matrix!$H$4:$H$11,MATCH(1,INDEX((Matrix!$A$4:$A$11=E185)*(Matrix!$B$4:$B$11=F185),0),0))/24)</f>
        <v/>
      </c>
      <c r="K185" s="11" t="n"/>
      <c r="L185">
        <f>IF(B185="","",IF(K185&lt;&gt;"",IF(K185&lt;=J185,"Resolved on time","Resolved late"),IF(NOW()&gt;J185,"Past deadline","Open")))</f>
        <v/>
      </c>
    </row>
    <row r="186">
      <c r="B186" s="11" t="n"/>
      <c r="H186">
        <f>IF(OR(E186="",F186=""),"",INDEX(Matrix!$C$4:$C$11,MATCH(1,INDEX((Matrix!$A$4:$A$11=E186)*(Matrix!$B$4:$B$11=F186),0),0)))</f>
        <v/>
      </c>
      <c r="I186" s="11">
        <f>IF(H186="","",B186+INDEX(Matrix!$G$4:$G$11,MATCH(1,INDEX((Matrix!$A$4:$A$11=E186)*(Matrix!$B$4:$B$11=F186),0),0))/24)</f>
        <v/>
      </c>
      <c r="J186" s="11">
        <f>IF(H186="","",B186+INDEX(Matrix!$H$4:$H$11,MATCH(1,INDEX((Matrix!$A$4:$A$11=E186)*(Matrix!$B$4:$B$11=F186),0),0))/24)</f>
        <v/>
      </c>
      <c r="K186" s="11" t="n"/>
      <c r="L186">
        <f>IF(B186="","",IF(K186&lt;&gt;"",IF(K186&lt;=J186,"Resolved on time","Resolved late"),IF(NOW()&gt;J186,"Past deadline","Open")))</f>
        <v/>
      </c>
    </row>
    <row r="187">
      <c r="B187" s="11" t="n"/>
      <c r="H187">
        <f>IF(OR(E187="",F187=""),"",INDEX(Matrix!$C$4:$C$11,MATCH(1,INDEX((Matrix!$A$4:$A$11=E187)*(Matrix!$B$4:$B$11=F187),0),0)))</f>
        <v/>
      </c>
      <c r="I187" s="11">
        <f>IF(H187="","",B187+INDEX(Matrix!$G$4:$G$11,MATCH(1,INDEX((Matrix!$A$4:$A$11=E187)*(Matrix!$B$4:$B$11=F187),0),0))/24)</f>
        <v/>
      </c>
      <c r="J187" s="11">
        <f>IF(H187="","",B187+INDEX(Matrix!$H$4:$H$11,MATCH(1,INDEX((Matrix!$A$4:$A$11=E187)*(Matrix!$B$4:$B$11=F187),0),0))/24)</f>
        <v/>
      </c>
      <c r="K187" s="11" t="n"/>
      <c r="L187">
        <f>IF(B187="","",IF(K187&lt;&gt;"",IF(K187&lt;=J187,"Resolved on time","Resolved late"),IF(NOW()&gt;J187,"Past deadline","Open")))</f>
        <v/>
      </c>
    </row>
    <row r="188">
      <c r="B188" s="11" t="n"/>
      <c r="H188">
        <f>IF(OR(E188="",F188=""),"",INDEX(Matrix!$C$4:$C$11,MATCH(1,INDEX((Matrix!$A$4:$A$11=E188)*(Matrix!$B$4:$B$11=F188),0),0)))</f>
        <v/>
      </c>
      <c r="I188" s="11">
        <f>IF(H188="","",B188+INDEX(Matrix!$G$4:$G$11,MATCH(1,INDEX((Matrix!$A$4:$A$11=E188)*(Matrix!$B$4:$B$11=F188),0),0))/24)</f>
        <v/>
      </c>
      <c r="J188" s="11">
        <f>IF(H188="","",B188+INDEX(Matrix!$H$4:$H$11,MATCH(1,INDEX((Matrix!$A$4:$A$11=E188)*(Matrix!$B$4:$B$11=F188),0),0))/24)</f>
        <v/>
      </c>
      <c r="K188" s="11" t="n"/>
      <c r="L188">
        <f>IF(B188="","",IF(K188&lt;&gt;"",IF(K188&lt;=J188,"Resolved on time","Resolved late"),IF(NOW()&gt;J188,"Past deadline","Open")))</f>
        <v/>
      </c>
    </row>
    <row r="189">
      <c r="B189" s="11" t="n"/>
      <c r="H189">
        <f>IF(OR(E189="",F189=""),"",INDEX(Matrix!$C$4:$C$11,MATCH(1,INDEX((Matrix!$A$4:$A$11=E189)*(Matrix!$B$4:$B$11=F189),0),0)))</f>
        <v/>
      </c>
      <c r="I189" s="11">
        <f>IF(H189="","",B189+INDEX(Matrix!$G$4:$G$11,MATCH(1,INDEX((Matrix!$A$4:$A$11=E189)*(Matrix!$B$4:$B$11=F189),0),0))/24)</f>
        <v/>
      </c>
      <c r="J189" s="11">
        <f>IF(H189="","",B189+INDEX(Matrix!$H$4:$H$11,MATCH(1,INDEX((Matrix!$A$4:$A$11=E189)*(Matrix!$B$4:$B$11=F189),0),0))/24)</f>
        <v/>
      </c>
      <c r="K189" s="11" t="n"/>
      <c r="L189">
        <f>IF(B189="","",IF(K189&lt;&gt;"",IF(K189&lt;=J189,"Resolved on time","Resolved late"),IF(NOW()&gt;J189,"Past deadline","Open")))</f>
        <v/>
      </c>
    </row>
    <row r="190">
      <c r="B190" s="11" t="n"/>
      <c r="H190">
        <f>IF(OR(E190="",F190=""),"",INDEX(Matrix!$C$4:$C$11,MATCH(1,INDEX((Matrix!$A$4:$A$11=E190)*(Matrix!$B$4:$B$11=F190),0),0)))</f>
        <v/>
      </c>
      <c r="I190" s="11">
        <f>IF(H190="","",B190+INDEX(Matrix!$G$4:$G$11,MATCH(1,INDEX((Matrix!$A$4:$A$11=E190)*(Matrix!$B$4:$B$11=F190),0),0))/24)</f>
        <v/>
      </c>
      <c r="J190" s="11">
        <f>IF(H190="","",B190+INDEX(Matrix!$H$4:$H$11,MATCH(1,INDEX((Matrix!$A$4:$A$11=E190)*(Matrix!$B$4:$B$11=F190),0),0))/24)</f>
        <v/>
      </c>
      <c r="K190" s="11" t="n"/>
      <c r="L190">
        <f>IF(B190="","",IF(K190&lt;&gt;"",IF(K190&lt;=J190,"Resolved on time","Resolved late"),IF(NOW()&gt;J190,"Past deadline","Open")))</f>
        <v/>
      </c>
    </row>
    <row r="191">
      <c r="B191" s="11" t="n"/>
      <c r="H191">
        <f>IF(OR(E191="",F191=""),"",INDEX(Matrix!$C$4:$C$11,MATCH(1,INDEX((Matrix!$A$4:$A$11=E191)*(Matrix!$B$4:$B$11=F191),0),0)))</f>
        <v/>
      </c>
      <c r="I191" s="11">
        <f>IF(H191="","",B191+INDEX(Matrix!$G$4:$G$11,MATCH(1,INDEX((Matrix!$A$4:$A$11=E191)*(Matrix!$B$4:$B$11=F191),0),0))/24)</f>
        <v/>
      </c>
      <c r="J191" s="11">
        <f>IF(H191="","",B191+INDEX(Matrix!$H$4:$H$11,MATCH(1,INDEX((Matrix!$A$4:$A$11=E191)*(Matrix!$B$4:$B$11=F191),0),0))/24)</f>
        <v/>
      </c>
      <c r="K191" s="11" t="n"/>
      <c r="L191">
        <f>IF(B191="","",IF(K191&lt;&gt;"",IF(K191&lt;=J191,"Resolved on time","Resolved late"),IF(NOW()&gt;J191,"Past deadline","Open")))</f>
        <v/>
      </c>
    </row>
    <row r="192">
      <c r="B192" s="11" t="n"/>
      <c r="H192">
        <f>IF(OR(E192="",F192=""),"",INDEX(Matrix!$C$4:$C$11,MATCH(1,INDEX((Matrix!$A$4:$A$11=E192)*(Matrix!$B$4:$B$11=F192),0),0)))</f>
        <v/>
      </c>
      <c r="I192" s="11">
        <f>IF(H192="","",B192+INDEX(Matrix!$G$4:$G$11,MATCH(1,INDEX((Matrix!$A$4:$A$11=E192)*(Matrix!$B$4:$B$11=F192),0),0))/24)</f>
        <v/>
      </c>
      <c r="J192" s="11">
        <f>IF(H192="","",B192+INDEX(Matrix!$H$4:$H$11,MATCH(1,INDEX((Matrix!$A$4:$A$11=E192)*(Matrix!$B$4:$B$11=F192),0),0))/24)</f>
        <v/>
      </c>
      <c r="K192" s="11" t="n"/>
      <c r="L192">
        <f>IF(B192="","",IF(K192&lt;&gt;"",IF(K192&lt;=J192,"Resolved on time","Resolved late"),IF(NOW()&gt;J192,"Past deadline","Open")))</f>
        <v/>
      </c>
    </row>
    <row r="193">
      <c r="B193" s="11" t="n"/>
      <c r="H193">
        <f>IF(OR(E193="",F193=""),"",INDEX(Matrix!$C$4:$C$11,MATCH(1,INDEX((Matrix!$A$4:$A$11=E193)*(Matrix!$B$4:$B$11=F193),0),0)))</f>
        <v/>
      </c>
      <c r="I193" s="11">
        <f>IF(H193="","",B193+INDEX(Matrix!$G$4:$G$11,MATCH(1,INDEX((Matrix!$A$4:$A$11=E193)*(Matrix!$B$4:$B$11=F193),0),0))/24)</f>
        <v/>
      </c>
      <c r="J193" s="11">
        <f>IF(H193="","",B193+INDEX(Matrix!$H$4:$H$11,MATCH(1,INDEX((Matrix!$A$4:$A$11=E193)*(Matrix!$B$4:$B$11=F193),0),0))/24)</f>
        <v/>
      </c>
      <c r="K193" s="11" t="n"/>
      <c r="L193">
        <f>IF(B193="","",IF(K193&lt;&gt;"",IF(K193&lt;=J193,"Resolved on time","Resolved late"),IF(NOW()&gt;J193,"Past deadline","Open")))</f>
        <v/>
      </c>
    </row>
    <row r="194">
      <c r="B194" s="11" t="n"/>
      <c r="H194">
        <f>IF(OR(E194="",F194=""),"",INDEX(Matrix!$C$4:$C$11,MATCH(1,INDEX((Matrix!$A$4:$A$11=E194)*(Matrix!$B$4:$B$11=F194),0),0)))</f>
        <v/>
      </c>
      <c r="I194" s="11">
        <f>IF(H194="","",B194+INDEX(Matrix!$G$4:$G$11,MATCH(1,INDEX((Matrix!$A$4:$A$11=E194)*(Matrix!$B$4:$B$11=F194),0),0))/24)</f>
        <v/>
      </c>
      <c r="J194" s="11">
        <f>IF(H194="","",B194+INDEX(Matrix!$H$4:$H$11,MATCH(1,INDEX((Matrix!$A$4:$A$11=E194)*(Matrix!$B$4:$B$11=F194),0),0))/24)</f>
        <v/>
      </c>
      <c r="K194" s="11" t="n"/>
      <c r="L194">
        <f>IF(B194="","",IF(K194&lt;&gt;"",IF(K194&lt;=J194,"Resolved on time","Resolved late"),IF(NOW()&gt;J194,"Past deadline","Open")))</f>
        <v/>
      </c>
    </row>
    <row r="195">
      <c r="B195" s="11" t="n"/>
      <c r="H195">
        <f>IF(OR(E195="",F195=""),"",INDEX(Matrix!$C$4:$C$11,MATCH(1,INDEX((Matrix!$A$4:$A$11=E195)*(Matrix!$B$4:$B$11=F195),0),0)))</f>
        <v/>
      </c>
      <c r="I195" s="11">
        <f>IF(H195="","",B195+INDEX(Matrix!$G$4:$G$11,MATCH(1,INDEX((Matrix!$A$4:$A$11=E195)*(Matrix!$B$4:$B$11=F195),0),0))/24)</f>
        <v/>
      </c>
      <c r="J195" s="11">
        <f>IF(H195="","",B195+INDEX(Matrix!$H$4:$H$11,MATCH(1,INDEX((Matrix!$A$4:$A$11=E195)*(Matrix!$B$4:$B$11=F195),0),0))/24)</f>
        <v/>
      </c>
      <c r="K195" s="11" t="n"/>
      <c r="L195">
        <f>IF(B195="","",IF(K195&lt;&gt;"",IF(K195&lt;=J195,"Resolved on time","Resolved late"),IF(NOW()&gt;J195,"Past deadline","Open")))</f>
        <v/>
      </c>
    </row>
    <row r="196">
      <c r="B196" s="11" t="n"/>
      <c r="H196">
        <f>IF(OR(E196="",F196=""),"",INDEX(Matrix!$C$4:$C$11,MATCH(1,INDEX((Matrix!$A$4:$A$11=E196)*(Matrix!$B$4:$B$11=F196),0),0)))</f>
        <v/>
      </c>
      <c r="I196" s="11">
        <f>IF(H196="","",B196+INDEX(Matrix!$G$4:$G$11,MATCH(1,INDEX((Matrix!$A$4:$A$11=E196)*(Matrix!$B$4:$B$11=F196),0),0))/24)</f>
        <v/>
      </c>
      <c r="J196" s="11">
        <f>IF(H196="","",B196+INDEX(Matrix!$H$4:$H$11,MATCH(1,INDEX((Matrix!$A$4:$A$11=E196)*(Matrix!$B$4:$B$11=F196),0),0))/24)</f>
        <v/>
      </c>
      <c r="K196" s="11" t="n"/>
      <c r="L196">
        <f>IF(B196="","",IF(K196&lt;&gt;"",IF(K196&lt;=J196,"Resolved on time","Resolved late"),IF(NOW()&gt;J196,"Past deadline","Open")))</f>
        <v/>
      </c>
    </row>
    <row r="197">
      <c r="B197" s="11" t="n"/>
      <c r="H197">
        <f>IF(OR(E197="",F197=""),"",INDEX(Matrix!$C$4:$C$11,MATCH(1,INDEX((Matrix!$A$4:$A$11=E197)*(Matrix!$B$4:$B$11=F197),0),0)))</f>
        <v/>
      </c>
      <c r="I197" s="11">
        <f>IF(H197="","",B197+INDEX(Matrix!$G$4:$G$11,MATCH(1,INDEX((Matrix!$A$4:$A$11=E197)*(Matrix!$B$4:$B$11=F197),0),0))/24)</f>
        <v/>
      </c>
      <c r="J197" s="11">
        <f>IF(H197="","",B197+INDEX(Matrix!$H$4:$H$11,MATCH(1,INDEX((Matrix!$A$4:$A$11=E197)*(Matrix!$B$4:$B$11=F197),0),0))/24)</f>
        <v/>
      </c>
      <c r="K197" s="11" t="n"/>
      <c r="L197">
        <f>IF(B197="","",IF(K197&lt;&gt;"",IF(K197&lt;=J197,"Resolved on time","Resolved late"),IF(NOW()&gt;J197,"Past deadline","Open")))</f>
        <v/>
      </c>
    </row>
    <row r="198">
      <c r="B198" s="11" t="n"/>
      <c r="H198">
        <f>IF(OR(E198="",F198=""),"",INDEX(Matrix!$C$4:$C$11,MATCH(1,INDEX((Matrix!$A$4:$A$11=E198)*(Matrix!$B$4:$B$11=F198),0),0)))</f>
        <v/>
      </c>
      <c r="I198" s="11">
        <f>IF(H198="","",B198+INDEX(Matrix!$G$4:$G$11,MATCH(1,INDEX((Matrix!$A$4:$A$11=E198)*(Matrix!$B$4:$B$11=F198),0),0))/24)</f>
        <v/>
      </c>
      <c r="J198" s="11">
        <f>IF(H198="","",B198+INDEX(Matrix!$H$4:$H$11,MATCH(1,INDEX((Matrix!$A$4:$A$11=E198)*(Matrix!$B$4:$B$11=F198),0),0))/24)</f>
        <v/>
      </c>
      <c r="K198" s="11" t="n"/>
      <c r="L198">
        <f>IF(B198="","",IF(K198&lt;&gt;"",IF(K198&lt;=J198,"Resolved on time","Resolved late"),IF(NOW()&gt;J198,"Past deadline","Open")))</f>
        <v/>
      </c>
    </row>
    <row r="199">
      <c r="B199" s="11" t="n"/>
      <c r="H199">
        <f>IF(OR(E199="",F199=""),"",INDEX(Matrix!$C$4:$C$11,MATCH(1,INDEX((Matrix!$A$4:$A$11=E199)*(Matrix!$B$4:$B$11=F199),0),0)))</f>
        <v/>
      </c>
      <c r="I199" s="11">
        <f>IF(H199="","",B199+INDEX(Matrix!$G$4:$G$11,MATCH(1,INDEX((Matrix!$A$4:$A$11=E199)*(Matrix!$B$4:$B$11=F199),0),0))/24)</f>
        <v/>
      </c>
      <c r="J199" s="11">
        <f>IF(H199="","",B199+INDEX(Matrix!$H$4:$H$11,MATCH(1,INDEX((Matrix!$A$4:$A$11=E199)*(Matrix!$B$4:$B$11=F199),0),0))/24)</f>
        <v/>
      </c>
      <c r="K199" s="11" t="n"/>
      <c r="L199">
        <f>IF(B199="","",IF(K199&lt;&gt;"",IF(K199&lt;=J199,"Resolved on time","Resolved late"),IF(NOW()&gt;J199,"Past deadline","Open")))</f>
        <v/>
      </c>
    </row>
    <row r="200">
      <c r="B200" s="11" t="n"/>
      <c r="H200">
        <f>IF(OR(E200="",F200=""),"",INDEX(Matrix!$C$4:$C$11,MATCH(1,INDEX((Matrix!$A$4:$A$11=E200)*(Matrix!$B$4:$B$11=F200),0),0)))</f>
        <v/>
      </c>
      <c r="I200" s="11">
        <f>IF(H200="","",B200+INDEX(Matrix!$G$4:$G$11,MATCH(1,INDEX((Matrix!$A$4:$A$11=E200)*(Matrix!$B$4:$B$11=F200),0),0))/24)</f>
        <v/>
      </c>
      <c r="J200" s="11">
        <f>IF(H200="","",B200+INDEX(Matrix!$H$4:$H$11,MATCH(1,INDEX((Matrix!$A$4:$A$11=E200)*(Matrix!$B$4:$B$11=F200),0),0))/24)</f>
        <v/>
      </c>
      <c r="K200" s="11" t="n"/>
      <c r="L200">
        <f>IF(B200="","",IF(K200&lt;&gt;"",IF(K200&lt;=J200,"Resolved on time","Resolved late"),IF(NOW()&gt;J200,"Past deadline","Open")))</f>
        <v/>
      </c>
    </row>
    <row r="201">
      <c r="B201" s="11" t="n"/>
      <c r="H201">
        <f>IF(OR(E201="",F201=""),"",INDEX(Matrix!$C$4:$C$11,MATCH(1,INDEX((Matrix!$A$4:$A$11=E201)*(Matrix!$B$4:$B$11=F201),0),0)))</f>
        <v/>
      </c>
      <c r="I201" s="11">
        <f>IF(H201="","",B201+INDEX(Matrix!$G$4:$G$11,MATCH(1,INDEX((Matrix!$A$4:$A$11=E201)*(Matrix!$B$4:$B$11=F201),0),0))/24)</f>
        <v/>
      </c>
      <c r="J201" s="11">
        <f>IF(H201="","",B201+INDEX(Matrix!$H$4:$H$11,MATCH(1,INDEX((Matrix!$A$4:$A$11=E201)*(Matrix!$B$4:$B$11=F201),0),0))/24)</f>
        <v/>
      </c>
      <c r="K201" s="11" t="n"/>
      <c r="L201">
        <f>IF(B201="","",IF(K201&lt;&gt;"",IF(K201&lt;=J201,"Resolved on time","Resolved late"),IF(NOW()&gt;J201,"Past deadline","Open")))</f>
        <v/>
      </c>
    </row>
    <row r="202">
      <c r="B202" s="11" t="n"/>
      <c r="H202">
        <f>IF(OR(E202="",F202=""),"",INDEX(Matrix!$C$4:$C$11,MATCH(1,INDEX((Matrix!$A$4:$A$11=E202)*(Matrix!$B$4:$B$11=F202),0),0)))</f>
        <v/>
      </c>
      <c r="I202" s="11">
        <f>IF(H202="","",B202+INDEX(Matrix!$G$4:$G$11,MATCH(1,INDEX((Matrix!$A$4:$A$11=E202)*(Matrix!$B$4:$B$11=F202),0),0))/24)</f>
        <v/>
      </c>
      <c r="J202" s="11">
        <f>IF(H202="","",B202+INDEX(Matrix!$H$4:$H$11,MATCH(1,INDEX((Matrix!$A$4:$A$11=E202)*(Matrix!$B$4:$B$11=F202),0),0))/24)</f>
        <v/>
      </c>
      <c r="K202" s="11" t="n"/>
      <c r="L202">
        <f>IF(B202="","",IF(K202&lt;&gt;"",IF(K202&lt;=J202,"Resolved on time","Resolved late"),IF(NOW()&gt;J202,"Past deadline","Open")))</f>
        <v/>
      </c>
    </row>
    <row r="203">
      <c r="B203" s="11" t="n"/>
      <c r="H203">
        <f>IF(OR(E203="",F203=""),"",INDEX(Matrix!$C$4:$C$11,MATCH(1,INDEX((Matrix!$A$4:$A$11=E203)*(Matrix!$B$4:$B$11=F203),0),0)))</f>
        <v/>
      </c>
      <c r="I203" s="11">
        <f>IF(H203="","",B203+INDEX(Matrix!$G$4:$G$11,MATCH(1,INDEX((Matrix!$A$4:$A$11=E203)*(Matrix!$B$4:$B$11=F203),0),0))/24)</f>
        <v/>
      </c>
      <c r="J203" s="11">
        <f>IF(H203="","",B203+INDEX(Matrix!$H$4:$H$11,MATCH(1,INDEX((Matrix!$A$4:$A$11=E203)*(Matrix!$B$4:$B$11=F203),0),0))/24)</f>
        <v/>
      </c>
      <c r="K203" s="11" t="n"/>
      <c r="L203">
        <f>IF(B203="","",IF(K203&lt;&gt;"",IF(K203&lt;=J203,"Resolved on time","Resolved late"),IF(NOW()&gt;J203,"Past deadline","Open")))</f>
        <v/>
      </c>
    </row>
  </sheetData>
  <dataValidations count="3">
    <dataValidation sqref="E4:E203" showDropDown="0" showInputMessage="0" showErrorMessage="0" allowBlank="0" type="list">
      <formula1>"Critical,High,Medium,Low"</formula1>
    </dataValidation>
    <dataValidation sqref="F4:F203" showDropDown="0" showInputMessage="0" showErrorMessage="0" allowBlank="0" type="list">
      <formula1>"Business,Individual"</formula1>
    </dataValidation>
    <dataValidation sqref="D4:D203" showDropDown="0" showInputMessage="0" showErrorMessage="0" allowBlank="0" type="list">
      <formula1>"Phone,WhatsApp,Email,In-app chat,Social media,Branch,Account manager,Regulator"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8" customWidth="1" min="5" max="5"/>
    <col width="16" customWidth="1" min="6" max="6"/>
  </cols>
  <sheetData>
    <row r="1">
      <c r="A1" s="6" t="inlineStr">
        <is>
          <t>Weekly view</t>
        </is>
      </c>
    </row>
    <row r="2">
      <c r="A2" s="7" t="inlineStr">
        <is>
          <t>Counts update from the Log.</t>
        </is>
      </c>
    </row>
    <row r="3">
      <c r="A3" s="8" t="inlineStr">
        <is>
          <t>Severity</t>
        </is>
      </c>
      <c r="B3" s="8" t="inlineStr">
        <is>
          <t>Received</t>
        </is>
      </c>
      <c r="C3" s="8" t="inlineStr">
        <is>
          <t>Open</t>
        </is>
      </c>
      <c r="D3" s="8" t="inlineStr">
        <is>
          <t>Past deadline</t>
        </is>
      </c>
      <c r="E3" s="8" t="inlineStr">
        <is>
          <t>Resolved on time</t>
        </is>
      </c>
      <c r="F3" s="8" t="inlineStr">
        <is>
          <t>Resolved late</t>
        </is>
      </c>
    </row>
    <row r="4">
      <c r="A4" s="12" t="inlineStr">
        <is>
          <t>Critical</t>
        </is>
      </c>
      <c r="B4">
        <f>COUNTIF(Log!$E$4:$E$203,A4)</f>
        <v/>
      </c>
      <c r="C4">
        <f>COUNTIFS(Log!$E$4:$E$203,$A4,Log!$L$4:$L$203,"Open")</f>
        <v/>
      </c>
      <c r="D4">
        <f>COUNTIFS(Log!$E$4:$E$203,$A4,Log!$L$4:$L$203,"Past deadline")</f>
        <v/>
      </c>
      <c r="E4">
        <f>COUNTIFS(Log!$E$4:$E$203,$A4,Log!$L$4:$L$203,"Resolved on time")</f>
        <v/>
      </c>
      <c r="F4">
        <f>COUNTIFS(Log!$E$4:$E$203,$A4,Log!$L$4:$L$203,"Resolved late")</f>
        <v/>
      </c>
    </row>
    <row r="5">
      <c r="A5" s="12" t="inlineStr">
        <is>
          <t>High</t>
        </is>
      </c>
      <c r="B5">
        <f>COUNTIF(Log!$E$4:$E$203,A5)</f>
        <v/>
      </c>
      <c r="C5">
        <f>COUNTIFS(Log!$E$4:$E$203,$A5,Log!$L$4:$L$203,"Open")</f>
        <v/>
      </c>
      <c r="D5">
        <f>COUNTIFS(Log!$E$4:$E$203,$A5,Log!$L$4:$L$203,"Past deadline")</f>
        <v/>
      </c>
      <c r="E5">
        <f>COUNTIFS(Log!$E$4:$E$203,$A5,Log!$L$4:$L$203,"Resolved on time")</f>
        <v/>
      </c>
      <c r="F5">
        <f>COUNTIFS(Log!$E$4:$E$203,$A5,Log!$L$4:$L$203,"Resolved late")</f>
        <v/>
      </c>
    </row>
    <row r="6">
      <c r="A6" s="12" t="inlineStr">
        <is>
          <t>Medium</t>
        </is>
      </c>
      <c r="B6">
        <f>COUNTIF(Log!$E$4:$E$203,A6)</f>
        <v/>
      </c>
      <c r="C6">
        <f>COUNTIFS(Log!$E$4:$E$203,$A6,Log!$L$4:$L$203,"Open")</f>
        <v/>
      </c>
      <c r="D6">
        <f>COUNTIFS(Log!$E$4:$E$203,$A6,Log!$L$4:$L$203,"Past deadline")</f>
        <v/>
      </c>
      <c r="E6">
        <f>COUNTIFS(Log!$E$4:$E$203,$A6,Log!$L$4:$L$203,"Resolved on time")</f>
        <v/>
      </c>
      <c r="F6">
        <f>COUNTIFS(Log!$E$4:$E$203,$A6,Log!$L$4:$L$203,"Resolved late")</f>
        <v/>
      </c>
    </row>
    <row r="7">
      <c r="A7" s="12" t="inlineStr">
        <is>
          <t>Low</t>
        </is>
      </c>
      <c r="B7">
        <f>COUNTIF(Log!$E$4:$E$203,A7)</f>
        <v/>
      </c>
      <c r="C7">
        <f>COUNTIFS(Log!$E$4:$E$203,$A7,Log!$L$4:$L$203,"Open")</f>
        <v/>
      </c>
      <c r="D7">
        <f>COUNTIFS(Log!$E$4:$E$203,$A7,Log!$L$4:$L$203,"Past deadline")</f>
        <v/>
      </c>
      <c r="E7">
        <f>COUNTIFS(Log!$E$4:$E$203,$A7,Log!$L$4:$L$203,"Resolved on time")</f>
        <v/>
      </c>
      <c r="F7">
        <f>COUNTIFS(Log!$E$4:$E$203,$A7,Log!$L$4:$L$203,"Resolved late")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2026-11-01T16:35:00Z</dcterms:created>
  <dcterms:modified xmlns:dcterms="http://purl.org/dc/terms/" xmlns:xsi="http://www.w3.org/2001/XMLSchema-instance" xsi:type="dcterms:W3CDTF">2026-11-01T16:35:00Z</dcterms:modified>
</cp:coreProperties>
</file>